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2" windowHeight="13272" activeTab="0"/>
  </bookViews>
  <sheets>
    <sheet name="Options" sheetId="1" r:id="rId1"/>
    <sheet name="Breakdown Prim Sec Nos" sheetId="2" r:id="rId2"/>
  </sheets>
  <definedNames>
    <definedName name="_xlnm.Print_Titles" localSheetId="0">'Options'!$C:$C</definedName>
  </definedNames>
  <calcPr fullCalcOnLoad="1"/>
</workbook>
</file>

<file path=xl/sharedStrings.xml><?xml version="1.0" encoding="utf-8"?>
<sst xmlns="http://schemas.openxmlformats.org/spreadsheetml/2006/main" count="292" uniqueCount="118">
  <si>
    <t>School Funding Formula Options for 2021/22 - Appendix A</t>
  </si>
  <si>
    <t>APPENDIX A</t>
  </si>
  <si>
    <t>----------Compared to 2020/21 funding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</si>
  <si>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20/21 Budget</t>
  </si>
  <si>
    <t>LA Formula - no change MFG 2%</t>
  </si>
  <si>
    <t>LA Formula £175k Lump Sum</t>
  </si>
  <si>
    <t>LA/ Half way Deprivation NFF</t>
  </si>
  <si>
    <t>LA/Half Way Low Attainment NFF</t>
  </si>
  <si>
    <t>NFF Values</t>
  </si>
  <si>
    <t>LA Formula £150k Lump Sum</t>
  </si>
  <si>
    <t>LA/ 1/4 way Deprivation NFF</t>
  </si>
  <si>
    <t>LA/ 3/4 Deprivation NFF</t>
  </si>
  <si>
    <t>LA Formula - no change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</si>
  <si>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</si>
  <si>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</si>
  <si>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</si>
  <si>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</si>
  <si>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</si>
  <si>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</si>
  <si>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</si>
  <si>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</si>
  <si>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</si>
  <si>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>Option 10</t>
  </si>
  <si>
    <t>Option 11</t>
  </si>
  <si>
    <t>Option 12</t>
  </si>
  <si>
    <t>Option 13</t>
  </si>
  <si>
    <t>Option 14</t>
  </si>
  <si>
    <t>Option 15</t>
  </si>
  <si>
    <t>National Funding Forumula 2021/22</t>
  </si>
  <si>
    <t>Option 5 +0.5% MFG scaled back</t>
  </si>
  <si>
    <t>URN</t>
  </si>
  <si>
    <t>LAESTAB</t>
  </si>
  <si>
    <t>School Name</t>
  </si>
  <si>
    <t xml:space="preserve">NOR - Oct 19
</t>
  </si>
  <si>
    <t>20-21 MFG</t>
  </si>
  <si>
    <t>20-21 Post MFG Budget</t>
  </si>
  <si>
    <t>20-21 Protected Grant Funding</t>
  </si>
  <si>
    <t>20-21 Post MFG Budget Total</t>
  </si>
  <si>
    <t>Revised 20-21 Post MFG Budget per pupil</t>
  </si>
  <si>
    <t xml:space="preserve">NOR - Oct 20 est
</t>
  </si>
  <si>
    <t>21-22 MFG</t>
  </si>
  <si>
    <t>21-22 Post MFG Budget</t>
  </si>
  <si>
    <t>21-22 Post MFG Budget per pupil</t>
  </si>
  <si>
    <t>21-22 MFG 2%</t>
  </si>
  <si>
    <t>21-22 MFG 0.5% and scaling back increases</t>
  </si>
  <si>
    <t>21-22 MFG 1%</t>
  </si>
  <si>
    <t>Change in funding</t>
  </si>
  <si>
    <t>Change in per pupil Funding</t>
  </si>
  <si>
    <t>Notional Pupil Nos in 2021-22</t>
  </si>
  <si>
    <t>Notional NFF funding in 2021-22</t>
  </si>
  <si>
    <t>Notional NFF per pupil funding in 2021-22</t>
  </si>
  <si>
    <t>Total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</si>
  <si>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</si>
  <si>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</si>
  <si>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</si>
  <si>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</si>
  <si>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</si>
  <si>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</si>
  <si>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</si>
  <si>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</si>
  <si>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</si>
  <si>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</si>
  <si>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</si>
  <si>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</si>
  <si>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</si>
  <si>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</si>
  <si>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</si>
  <si>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</si>
  <si>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</si>
  <si>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Soho Parish CofE Primary School</t>
  </si>
  <si>
    <t>St James &amp; St John Church of England Primary School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</si>
  <si>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</si>
  <si>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</si>
  <si>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</si>
  <si>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</si>
  <si>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</si>
  <si>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</si>
  <si>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</si>
  <si>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</si>
  <si>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</si>
  <si>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</si>
  <si>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</si>
  <si>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Catholic Primary School</t>
  </si>
  <si>
    <t>Westminster Cathedral RC Primary School</t>
  </si>
  <si>
    <t>Christ Church Bentinck CofE Primary School</t>
  </si>
  <si>
    <t>St Augustine's CofE High School</t>
  </si>
  <si>
    <t>Ark Atwood Primary Academy</t>
  </si>
  <si>
    <t>Wilberforce Primary</t>
  </si>
  <si>
    <t>Pimlico Primary</t>
  </si>
  <si>
    <t>Churchill Gardens Primary Academy</t>
  </si>
  <si>
    <t>Gateway Academy</t>
  </si>
  <si>
    <t>Millbank Academy</t>
  </si>
  <si>
    <t>Marylebone Boys' School</t>
  </si>
  <si>
    <t>Sir Simon Milton Westminster University Technical College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</si>
  <si>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</si>
  <si>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</si>
  <si>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</si>
  <si>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</si>
  <si>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</si>
  <si>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Paddington Academy</t>
  </si>
  <si>
    <t>Westminster Academy</t>
  </si>
  <si>
    <t>Pimlico Academy</t>
  </si>
  <si>
    <t>Ark King Solomon Academy</t>
  </si>
  <si>
    <t/>
  </si>
  <si>
    <t>Note: These figures are all estimates based on the 2021/22 DfE tool, draft October 2020 roll and all other data based on 2020/21 eg rates, free school meals, IDACI.</t>
  </si>
  <si>
    <t>Highest per pupil primary</t>
  </si>
  <si>
    <t>Lowest per pupil primary</t>
  </si>
  <si>
    <t>range</t>
  </si>
  <si>
    <t>Highest per pupil secondary</t>
  </si>
  <si>
    <t>Lowest per pupil secondary</t>
  </si>
  <si>
    <t>Primary change compared to 20/21 per pupil funding</t>
  </si>
  <si>
    <t>Option min per pupil change</t>
  </si>
  <si>
    <t>Option max per pupil change</t>
  </si>
  <si>
    <t>Range</t>
  </si>
  <si>
    <t>Secondary change compared 20/21 per pupil funding</t>
  </si>
  <si>
    <t>NOR
(from Adjusted Factors column O)</t>
  </si>
  <si>
    <t>NOR Primary
(from Adjusted Factors column P)</t>
  </si>
  <si>
    <t>NOR Secondary
(from Adjusted Factors column 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</si>
</sst>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"/>
  </numFmts>
  <fonts count="44"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8"/>
      <color indexed="18"/>
      <name val="Arial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165" fontId="43" fillId="0" borderId="0" xfId="0" applyNumberFormat="1" applyFont="1" applyAlignment="1">
      <alignment horizontal="right" wrapText="1" indent="1"/>
    </xf>
    <xf numFmtId="165" fontId="42" fillId="0" borderId="10" xfId="0" applyNumberFormat="1" applyFont="1" applyBorder="1" applyAlignment="1">
      <alignment/>
    </xf>
    <xf numFmtId="165" fontId="43" fillId="0" borderId="0" xfId="0" applyNumberFormat="1" applyFont="1" applyAlignment="1">
      <alignment horizontal="right" wrapText="1"/>
    </xf>
    <xf numFmtId="165" fontId="43" fillId="0" borderId="10" xfId="0" applyNumberFormat="1" applyFont="1" applyBorder="1" applyAlignment="1">
      <alignment horizontal="right" wrapText="1"/>
    </xf>
    <xf numFmtId="2" fontId="43" fillId="0" borderId="0" xfId="0" applyNumberFormat="1" applyFont="1" applyAlignment="1">
      <alignment horizontal="right" wrapText="1"/>
    </xf>
    <xf numFmtId="165" fontId="43" fillId="0" borderId="0" xfId="0" applyNumberFormat="1" applyFont="1" applyFill="1" applyAlignment="1">
      <alignment horizontal="right" wrapText="1"/>
    </xf>
    <xf numFmtId="0" fontId="42" fillId="0" borderId="0" xfId="0" applyFont="1" applyFill="1" applyAlignment="1">
      <alignment/>
    </xf>
    <xf numFmtId="166" fontId="42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165" fontId="42" fillId="0" borderId="10" xfId="0" applyNumberFormat="1" applyFont="1" applyFill="1" applyBorder="1" applyAlignment="1">
      <alignment/>
    </xf>
    <xf numFmtId="166" fontId="43" fillId="0" borderId="0" xfId="0" applyNumberFormat="1" applyFont="1" applyFill="1" applyAlignment="1">
      <alignment horizontal="right" wrapText="1" indent="1"/>
    </xf>
    <xf numFmtId="165" fontId="43" fillId="0" borderId="0" xfId="0" applyNumberFormat="1" applyFont="1" applyFill="1" applyAlignment="1">
      <alignment horizontal="right"/>
    </xf>
    <xf numFmtId="165" fontId="43" fillId="0" borderId="10" xfId="0" applyNumberFormat="1" applyFont="1" applyFill="1" applyBorder="1" applyAlignment="1">
      <alignment horizontal="right" wrapText="1"/>
    </xf>
    <xf numFmtId="166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165" fontId="43" fillId="0" borderId="10" xfId="0" applyNumberFormat="1" applyFont="1" applyFill="1" applyBorder="1" applyAlignment="1">
      <alignment/>
    </xf>
    <xf numFmtId="164" fontId="42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2" fontId="43" fillId="0" borderId="0" xfId="0" applyNumberFormat="1" applyFont="1" applyFill="1" applyAlignment="1">
      <alignment horizontal="center"/>
    </xf>
    <xf numFmtId="2" fontId="42" fillId="0" borderId="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right" wrapText="1"/>
    </xf>
    <xf numFmtId="2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165" fontId="43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Alignment="1">
      <alignment horizontal="right" wrapText="1" indent="1"/>
    </xf>
    <xf numFmtId="165" fontId="43" fillId="0" borderId="0" xfId="0" applyNumberFormat="1" applyFont="1" applyFill="1" applyBorder="1" applyAlignment="1">
      <alignment horizontal="right" wrapText="1"/>
    </xf>
    <xf numFmtId="165" fontId="42" fillId="0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right" wrapText="1"/>
    </xf>
    <xf numFmtId="165" fontId="43" fillId="0" borderId="0" xfId="0" applyNumberFormat="1" applyFont="1" applyAlignment="1">
      <alignment horizontal="center"/>
    </xf>
    <xf numFmtId="2" fontId="43" fillId="0" borderId="11" xfId="0" applyNumberFormat="1" applyFont="1" applyFill="1" applyBorder="1" applyAlignment="1">
      <alignment horizontal="center"/>
    </xf>
    <xf numFmtId="2" fontId="42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 horizontal="right" wrapText="1" indent="1"/>
    </xf>
    <xf numFmtId="165" fontId="43" fillId="0" borderId="0" xfId="0" applyNumberFormat="1" applyFont="1" applyFill="1" applyBorder="1" applyAlignment="1">
      <alignment horizontal="right" wrapText="1" indent="1"/>
    </xf>
    <xf numFmtId="166" fontId="43" fillId="0" borderId="10" xfId="0" applyNumberFormat="1" applyFont="1" applyFill="1" applyBorder="1" applyAlignment="1">
      <alignment horizontal="right" wrapText="1" indent="1"/>
    </xf>
    <xf numFmtId="166" fontId="43" fillId="0" borderId="10" xfId="0" applyNumberFormat="1" applyFont="1" applyFill="1" applyBorder="1" applyAlignment="1">
      <alignment/>
    </xf>
    <xf numFmtId="166" fontId="42" fillId="0" borderId="10" xfId="0" applyNumberFormat="1" applyFont="1" applyFill="1" applyBorder="1" applyAlignment="1">
      <alignment/>
    </xf>
    <xf numFmtId="165" fontId="42" fillId="33" borderId="0" xfId="0" applyNumberFormat="1" applyFont="1" applyFill="1" applyAlignment="1">
      <alignment/>
    </xf>
    <xf numFmtId="165" fontId="42" fillId="33" borderId="10" xfId="0" applyNumberFormat="1" applyFont="1" applyFill="1" applyBorder="1" applyAlignment="1">
      <alignment/>
    </xf>
    <xf numFmtId="165" fontId="43" fillId="33" borderId="0" xfId="0" applyNumberFormat="1" applyFont="1" applyFill="1" applyAlignment="1">
      <alignment horizontal="right" wrapText="1" indent="1"/>
    </xf>
    <xf numFmtId="165" fontId="43" fillId="33" borderId="0" xfId="0" applyNumberFormat="1" applyFont="1" applyFill="1" applyAlignment="1">
      <alignment horizontal="right" wrapText="1"/>
    </xf>
    <xf numFmtId="165" fontId="43" fillId="33" borderId="10" xfId="0" applyNumberFormat="1" applyFont="1" applyFill="1" applyBorder="1" applyAlignment="1">
      <alignment horizontal="right" wrapText="1"/>
    </xf>
    <xf numFmtId="165" fontId="43" fillId="33" borderId="0" xfId="0" applyNumberFormat="1" applyFont="1" applyFill="1" applyAlignment="1">
      <alignment/>
    </xf>
    <xf numFmtId="165" fontId="43" fillId="33" borderId="0" xfId="0" applyNumberFormat="1" applyFont="1" applyFill="1" applyAlignment="1">
      <alignment horizontal="center"/>
    </xf>
    <xf numFmtId="165" fontId="42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42" fillId="34" borderId="0" xfId="0" applyNumberFormat="1" applyFont="1" applyFill="1" applyAlignment="1">
      <alignment/>
    </xf>
    <xf numFmtId="165" fontId="43" fillId="34" borderId="0" xfId="0" applyNumberFormat="1" applyFont="1" applyFill="1" applyAlignment="1">
      <alignment horizontal="right" wrapText="1" indent="1"/>
    </xf>
    <xf numFmtId="165" fontId="43" fillId="34" borderId="0" xfId="0" applyNumberFormat="1" applyFont="1" applyFill="1" applyAlignment="1">
      <alignment horizontal="right" wrapText="1"/>
    </xf>
    <xf numFmtId="165" fontId="43" fillId="34" borderId="10" xfId="0" applyNumberFormat="1" applyFont="1" applyFill="1" applyBorder="1" applyAlignment="1">
      <alignment horizontal="right" wrapText="1"/>
    </xf>
    <xf numFmtId="165" fontId="43" fillId="34" borderId="0" xfId="0" applyNumberFormat="1" applyFont="1" applyFill="1" applyAlignment="1">
      <alignment/>
    </xf>
    <xf numFmtId="165" fontId="42" fillId="34" borderId="10" xfId="0" applyNumberFormat="1" applyFont="1" applyFill="1" applyBorder="1" applyAlignment="1">
      <alignment/>
    </xf>
    <xf numFmtId="165" fontId="43" fillId="0" borderId="0" xfId="0" applyNumberFormat="1" applyFont="1" applyFill="1" applyAlignment="1" quotePrefix="1">
      <alignment/>
    </xf>
    <xf numFmtId="0" fontId="6" fillId="35" borderId="11" xfId="0" applyFont="1" applyFill="1" applyBorder="1" applyAlignment="1">
      <alignment/>
    </xf>
    <xf numFmtId="6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165" fontId="6" fillId="36" borderId="0" xfId="0" applyNumberFormat="1" applyFont="1" applyFill="1" applyAlignment="1">
      <alignment/>
    </xf>
    <xf numFmtId="0" fontId="6" fillId="37" borderId="12" xfId="0" applyFont="1" applyFill="1" applyBorder="1" applyAlignment="1">
      <alignment horizontal="right" wrapText="1"/>
    </xf>
    <xf numFmtId="0" fontId="6" fillId="37" borderId="13" xfId="0" applyFont="1" applyFill="1" applyBorder="1" applyAlignment="1">
      <alignment horizontal="right" wrapText="1"/>
    </xf>
    <xf numFmtId="165" fontId="43" fillId="0" borderId="10" xfId="0" applyNumberFormat="1" applyFont="1" applyFill="1" applyBorder="1" applyAlignment="1">
      <alignment horizontal="center"/>
    </xf>
    <xf numFmtId="165" fontId="43" fillId="34" borderId="10" xfId="0" applyNumberFormat="1" applyFont="1" applyFill="1" applyBorder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/>
    </xf>
    <xf numFmtId="164" fontId="43" fillId="33" borderId="0" xfId="0" applyNumberFormat="1" applyFont="1" applyFill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7" fillId="38" borderId="14" xfId="0" applyNumberFormat="1" applyFont="1" applyFill="1" applyBorder="1" applyAlignment="1">
      <alignment horizontal="right"/>
    </xf>
    <xf numFmtId="164" fontId="43" fillId="33" borderId="0" xfId="0" applyNumberFormat="1" applyFont="1" applyFill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5" fontId="43" fillId="34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.B.K.C. Corporate">
      <a:dk1>
        <a:srgbClr val="000000"/>
      </a:dk1>
      <a:lt1>
        <a:sysClr val="window" lastClr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2"/>
  <sheetViews>
    <sheetView tabSelected="1" zoomScalePageLayoutView="0" workbookViewId="0" topLeftCell="A1">
      <pane xSplit="3" ySplit="6" topLeftCell="Q65" activePane="bottomRight" state="frozen"/>
      <selection pane="topLeft" activeCell="A1" sqref="A1"/>
      <selection pane="topRight" activeCell="D1" sqref="D1"/>
      <selection pane="bottomLeft" activeCell="C6" sqref="C6"/>
      <selection pane="bottomRight" activeCell="V75" sqref="V75"/>
    </sheetView>
  </sheetViews>
  <sheetFormatPr defaultColWidth="9.140625" defaultRowHeight="12.75"/>
  <cols>
    <col min="1" max="2" width="9.140625" style="11" hidden="1" customWidth="1"/>
    <col min="3" max="3" width="45.140625" style="11" customWidth="1"/>
    <col min="4" max="4" width="10.57421875" style="12" customWidth="1"/>
    <col min="5" max="5" width="11.28125" style="13" customWidth="1"/>
    <col min="6" max="6" width="14.140625" style="13" hidden="1" customWidth="1"/>
    <col min="7" max="7" width="13.00390625" style="13" customWidth="1"/>
    <col min="8" max="8" width="15.00390625" style="13" customWidth="1"/>
    <col min="9" max="9" width="10.140625" style="13" customWidth="1"/>
    <col min="10" max="10" width="10.140625" style="29" customWidth="1"/>
    <col min="11" max="11" width="11.00390625" style="13" customWidth="1"/>
    <col min="12" max="12" width="15.00390625" style="13" customWidth="1"/>
    <col min="13" max="13" width="9.421875" style="13" customWidth="1"/>
    <col min="14" max="14" width="12.28125" style="11" customWidth="1"/>
    <col min="15" max="15" width="14.140625" style="13" customWidth="1"/>
    <col min="16" max="16" width="8.7109375" style="13" customWidth="1"/>
    <col min="17" max="17" width="12.421875" style="13" customWidth="1"/>
    <col min="18" max="18" width="15.140625" style="13" customWidth="1"/>
    <col min="19" max="19" width="9.421875" style="13" customWidth="1"/>
    <col min="20" max="20" width="12.421875" style="13" customWidth="1"/>
    <col min="21" max="21" width="14.00390625" style="13" customWidth="1"/>
    <col min="22" max="22" width="9.28125" style="13" customWidth="1"/>
    <col min="23" max="23" width="13.140625" style="13" customWidth="1"/>
    <col min="24" max="24" width="15.7109375" style="13" customWidth="1"/>
    <col min="25" max="25" width="9.7109375" style="13" customWidth="1"/>
    <col min="26" max="26" width="12.57421875" style="13" customWidth="1"/>
    <col min="27" max="27" width="14.421875" style="13" customWidth="1"/>
    <col min="28" max="28" width="9.7109375" style="13" customWidth="1"/>
    <col min="29" max="29" width="13.00390625" style="13" customWidth="1"/>
    <col min="30" max="30" width="14.00390625" style="13" customWidth="1"/>
    <col min="31" max="31" width="9.7109375" style="13" customWidth="1"/>
    <col min="32" max="32" width="12.7109375" style="13" customWidth="1"/>
    <col min="33" max="33" width="15.28125" style="13" customWidth="1"/>
    <col min="34" max="34" width="9.7109375" style="13" customWidth="1"/>
    <col min="35" max="35" width="9.7109375" style="45" customWidth="1"/>
    <col min="36" max="36" width="14.421875" style="45" customWidth="1"/>
    <col min="37" max="37" width="9.7109375" style="45" customWidth="1"/>
    <col min="38" max="38" width="9.7109375" style="13" customWidth="1"/>
    <col min="39" max="39" width="15.7109375" style="13" customWidth="1"/>
    <col min="40" max="40" width="9.7109375" style="13" customWidth="1"/>
    <col min="41" max="41" width="9.7109375" style="54" customWidth="1"/>
    <col min="42" max="42" width="14.421875" style="54" customWidth="1"/>
    <col min="43" max="43" width="9.7109375" style="54" customWidth="1"/>
    <col min="44" max="44" width="9.7109375" style="45" customWidth="1"/>
    <col min="45" max="45" width="15.28125" style="45" customWidth="1"/>
    <col min="46" max="46" width="9.7109375" style="45" customWidth="1"/>
    <col min="47" max="47" width="9.7109375" style="13" customWidth="1"/>
    <col min="48" max="48" width="15.00390625" style="13" customWidth="1"/>
    <col min="49" max="49" width="9.7109375" style="13" customWidth="1"/>
    <col min="50" max="50" width="9.7109375" style="45" customWidth="1"/>
    <col min="51" max="51" width="15.8515625" style="45" customWidth="1"/>
    <col min="52" max="52" width="9.7109375" style="45" customWidth="1"/>
    <col min="53" max="53" width="9.7109375" style="13" customWidth="1"/>
    <col min="54" max="54" width="15.00390625" style="13" customWidth="1"/>
    <col min="55" max="55" width="9.7109375" style="13" customWidth="1"/>
    <col min="56" max="56" width="12.00390625" style="13" customWidth="1"/>
    <col min="57" max="57" width="10.00390625" style="13" customWidth="1"/>
    <col min="58" max="58" width="12.421875" style="13" customWidth="1"/>
    <col min="59" max="59" width="9.140625" style="13" customWidth="1"/>
    <col min="60" max="60" width="12.7109375" style="13" customWidth="1"/>
    <col min="61" max="61" width="9.140625" style="13" customWidth="1"/>
    <col min="62" max="62" width="12.00390625" style="13" customWidth="1"/>
    <col min="63" max="63" width="10.00390625" style="13" customWidth="1"/>
    <col min="64" max="64" width="12.140625" style="13" customWidth="1"/>
    <col min="65" max="65" width="9.140625" style="13" customWidth="1"/>
    <col min="66" max="66" width="12.57421875" style="13" customWidth="1"/>
    <col min="67" max="67" width="9.57421875" style="13" customWidth="1"/>
    <col min="68" max="68" width="12.00390625" style="13" customWidth="1"/>
    <col min="69" max="69" width="9.00390625" style="13" customWidth="1"/>
    <col min="70" max="70" width="11.7109375" style="13" customWidth="1"/>
    <col min="71" max="71" width="10.421875" style="13" customWidth="1"/>
    <col min="72" max="72" width="13.140625" style="13" customWidth="1"/>
    <col min="73" max="73" width="9.421875" style="13" customWidth="1"/>
    <col min="74" max="74" width="12.421875" style="21" customWidth="1"/>
    <col min="75" max="75" width="11.421875" style="21" customWidth="1"/>
    <col min="76" max="76" width="12.140625" style="13" customWidth="1"/>
    <col min="77" max="77" width="9.140625" style="13" customWidth="1"/>
    <col min="78" max="78" width="13.8515625" style="13" customWidth="1"/>
    <col min="79" max="79" width="9.140625" style="13" customWidth="1"/>
    <col min="80" max="80" width="12.00390625" style="13" customWidth="1"/>
    <col min="81" max="81" width="10.140625" style="13" customWidth="1"/>
    <col min="82" max="82" width="11.57421875" style="13" customWidth="1"/>
    <col min="83" max="83" width="10.421875" style="13" customWidth="1"/>
    <col min="84" max="84" width="12.00390625" style="13" customWidth="1"/>
    <col min="85" max="85" width="10.57421875" style="13" customWidth="1"/>
    <col min="86" max="86" width="12.7109375" style="64" customWidth="1"/>
    <col min="87" max="87" width="16.7109375" style="64" customWidth="1"/>
    <col min="88" max="88" width="12.7109375" style="64" customWidth="1"/>
    <col min="89" max="16384" width="9.140625" style="11" customWidth="1"/>
  </cols>
  <sheetData>
    <row r="1" spans="3:56" ht="15">
      <c r="C1" s="28" t="s">
        <v>0</v>
      </c>
      <c r="N1" s="21"/>
      <c r="X1" s="19" t="s">
        <v>1</v>
      </c>
      <c r="BC1" s="14"/>
      <c r="BD1" s="60" t="s">
        <v>2</v>
      </c>
    </row>
    <row r="2" spans="3:75" ht="15">
      <c r="C2" s="28"/>
      <c r="N2" s="21"/>
      <c r="BC2" s="14"/>
      <c r="BW2" s="19"/>
    </row>
    <row r="3" spans="4:86" ht="15">
      <c r="D3" s="44"/>
      <c r="E3" s="84" t="s">
        <v>3</v>
      </c>
      <c r="F3" s="84"/>
      <c r="G3" s="84"/>
      <c r="H3" s="84"/>
      <c r="I3" s="84"/>
      <c r="J3" s="38"/>
      <c r="K3" s="84" t="s">
        <v>4</v>
      </c>
      <c r="L3" s="84"/>
      <c r="M3" s="85"/>
      <c r="N3" s="84" t="s">
        <v>5</v>
      </c>
      <c r="O3" s="84"/>
      <c r="P3" s="85"/>
      <c r="Q3" s="83" t="s">
        <v>6</v>
      </c>
      <c r="R3" s="83"/>
      <c r="S3" s="83"/>
      <c r="T3" s="84" t="s">
        <v>7</v>
      </c>
      <c r="U3" s="84"/>
      <c r="V3" s="85"/>
      <c r="W3" s="84" t="s">
        <v>8</v>
      </c>
      <c r="X3" s="84"/>
      <c r="Y3" s="85"/>
      <c r="Z3" s="71"/>
      <c r="AA3" s="71" t="s">
        <v>9</v>
      </c>
      <c r="AB3" s="72"/>
      <c r="AC3" s="71"/>
      <c r="AD3" s="71" t="s">
        <v>10</v>
      </c>
      <c r="AE3" s="72"/>
      <c r="AF3" s="71"/>
      <c r="AG3" s="71" t="s">
        <v>11</v>
      </c>
      <c r="AH3" s="71"/>
      <c r="AI3" s="78" t="s">
        <v>12</v>
      </c>
      <c r="AJ3" s="78"/>
      <c r="AK3" s="79"/>
      <c r="AL3" s="80" t="s">
        <v>5</v>
      </c>
      <c r="AM3" s="80"/>
      <c r="AN3" s="81"/>
      <c r="AO3" s="82" t="s">
        <v>6</v>
      </c>
      <c r="AP3" s="82"/>
      <c r="AQ3" s="82"/>
      <c r="AR3" s="78" t="s">
        <v>7</v>
      </c>
      <c r="AS3" s="78"/>
      <c r="AT3" s="79"/>
      <c r="AU3" s="75"/>
      <c r="AV3" s="75" t="s">
        <v>9</v>
      </c>
      <c r="AW3" s="76"/>
      <c r="AX3" s="73"/>
      <c r="AY3" s="73" t="s">
        <v>10</v>
      </c>
      <c r="AZ3" s="74"/>
      <c r="BA3" s="75"/>
      <c r="BB3" s="75" t="s">
        <v>11</v>
      </c>
      <c r="BC3" s="76"/>
      <c r="BD3" s="16" t="s">
        <v>13</v>
      </c>
      <c r="BE3" s="16" t="s">
        <v>13</v>
      </c>
      <c r="BF3" s="16" t="s">
        <v>14</v>
      </c>
      <c r="BG3" s="16" t="s">
        <v>14</v>
      </c>
      <c r="BH3" s="16" t="s">
        <v>15</v>
      </c>
      <c r="BI3" s="16" t="s">
        <v>15</v>
      </c>
      <c r="BJ3" s="16" t="s">
        <v>16</v>
      </c>
      <c r="BK3" s="16" t="s">
        <v>16</v>
      </c>
      <c r="BL3" s="16" t="s">
        <v>17</v>
      </c>
      <c r="BM3" s="16" t="s">
        <v>17</v>
      </c>
      <c r="BN3" s="16" t="s">
        <v>18</v>
      </c>
      <c r="BO3" s="16" t="s">
        <v>18</v>
      </c>
      <c r="BP3" s="16" t="s">
        <v>19</v>
      </c>
      <c r="BQ3" s="16" t="s">
        <v>19</v>
      </c>
      <c r="BR3" s="16" t="s">
        <v>20</v>
      </c>
      <c r="BS3" s="16" t="s">
        <v>20</v>
      </c>
      <c r="BT3" s="16" t="s">
        <v>21</v>
      </c>
      <c r="BU3" s="16" t="s">
        <v>21</v>
      </c>
      <c r="BV3" s="16" t="s">
        <v>22</v>
      </c>
      <c r="BW3" s="16" t="s">
        <v>22</v>
      </c>
      <c r="BX3" s="16" t="s">
        <v>23</v>
      </c>
      <c r="BY3" s="16" t="s">
        <v>23</v>
      </c>
      <c r="BZ3" s="16" t="s">
        <v>24</v>
      </c>
      <c r="CA3" s="16" t="s">
        <v>24</v>
      </c>
      <c r="CB3" s="16" t="s">
        <v>25</v>
      </c>
      <c r="CC3" s="16" t="s">
        <v>25</v>
      </c>
      <c r="CD3" s="16" t="s">
        <v>26</v>
      </c>
      <c r="CE3" s="16" t="s">
        <v>26</v>
      </c>
      <c r="CF3" s="16" t="s">
        <v>27</v>
      </c>
      <c r="CG3" s="16" t="s">
        <v>27</v>
      </c>
      <c r="CH3" s="64" t="s">
        <v>28</v>
      </c>
    </row>
    <row r="4" spans="4:75" ht="15">
      <c r="D4" s="44"/>
      <c r="E4" s="30"/>
      <c r="F4" s="30"/>
      <c r="G4" s="30"/>
      <c r="H4" s="30"/>
      <c r="I4" s="30"/>
      <c r="J4" s="39"/>
      <c r="L4" s="31" t="s">
        <v>13</v>
      </c>
      <c r="M4" s="14"/>
      <c r="O4" s="31" t="s">
        <v>14</v>
      </c>
      <c r="P4" s="14"/>
      <c r="Q4" s="83" t="s">
        <v>15</v>
      </c>
      <c r="R4" s="83"/>
      <c r="S4" s="83"/>
      <c r="U4" s="31" t="s">
        <v>16</v>
      </c>
      <c r="V4" s="14"/>
      <c r="W4" s="30"/>
      <c r="X4" s="32" t="s">
        <v>29</v>
      </c>
      <c r="Y4" s="14"/>
      <c r="Z4" s="30"/>
      <c r="AA4" s="31" t="s">
        <v>18</v>
      </c>
      <c r="AB4" s="14"/>
      <c r="AC4" s="30"/>
      <c r="AD4" s="31" t="s">
        <v>19</v>
      </c>
      <c r="AE4" s="14"/>
      <c r="AF4" s="30"/>
      <c r="AG4" s="31" t="s">
        <v>20</v>
      </c>
      <c r="AH4" s="30"/>
      <c r="AJ4" s="50" t="s">
        <v>21</v>
      </c>
      <c r="AK4" s="46"/>
      <c r="AL4" s="1"/>
      <c r="AM4" s="3" t="s">
        <v>22</v>
      </c>
      <c r="AN4" s="6"/>
      <c r="AO4" s="82" t="s">
        <v>23</v>
      </c>
      <c r="AP4" s="82"/>
      <c r="AQ4" s="82"/>
      <c r="AS4" s="50" t="s">
        <v>24</v>
      </c>
      <c r="AT4" s="46"/>
      <c r="AU4" s="4"/>
      <c r="AV4" s="3" t="s">
        <v>25</v>
      </c>
      <c r="AW4" s="6"/>
      <c r="AY4" s="50" t="s">
        <v>26</v>
      </c>
      <c r="AZ4" s="46"/>
      <c r="BA4" s="4"/>
      <c r="BB4" s="3" t="s">
        <v>27</v>
      </c>
      <c r="BC4" s="6"/>
      <c r="BV4" s="13"/>
      <c r="BW4" s="13"/>
    </row>
    <row r="5" spans="1:88" ht="124.5">
      <c r="A5" s="11" t="s">
        <v>30</v>
      </c>
      <c r="B5" s="11" t="s">
        <v>31</v>
      </c>
      <c r="C5" s="11" t="s">
        <v>32</v>
      </c>
      <c r="D5" s="42" t="s">
        <v>33</v>
      </c>
      <c r="E5" s="33" t="s">
        <v>34</v>
      </c>
      <c r="F5" s="33" t="s">
        <v>35</v>
      </c>
      <c r="G5" s="33" t="s">
        <v>36</v>
      </c>
      <c r="H5" s="33" t="s">
        <v>37</v>
      </c>
      <c r="I5" s="41" t="s">
        <v>38</v>
      </c>
      <c r="J5" s="40" t="s">
        <v>39</v>
      </c>
      <c r="K5" s="33" t="s">
        <v>40</v>
      </c>
      <c r="L5" s="10" t="s">
        <v>41</v>
      </c>
      <c r="M5" s="17" t="s">
        <v>42</v>
      </c>
      <c r="N5" s="33" t="s">
        <v>43</v>
      </c>
      <c r="O5" s="10" t="s">
        <v>41</v>
      </c>
      <c r="P5" s="17" t="s">
        <v>42</v>
      </c>
      <c r="Q5" s="33" t="s">
        <v>43</v>
      </c>
      <c r="R5" s="10" t="s">
        <v>41</v>
      </c>
      <c r="S5" s="17" t="s">
        <v>42</v>
      </c>
      <c r="T5" s="33" t="s">
        <v>43</v>
      </c>
      <c r="U5" s="10" t="s">
        <v>41</v>
      </c>
      <c r="V5" s="17" t="s">
        <v>42</v>
      </c>
      <c r="W5" s="33" t="s">
        <v>44</v>
      </c>
      <c r="X5" s="10" t="s">
        <v>41</v>
      </c>
      <c r="Y5" s="17" t="s">
        <v>42</v>
      </c>
      <c r="Z5" s="34" t="s">
        <v>43</v>
      </c>
      <c r="AA5" s="34" t="s">
        <v>41</v>
      </c>
      <c r="AB5" s="17" t="s">
        <v>42</v>
      </c>
      <c r="AC5" s="34" t="s">
        <v>43</v>
      </c>
      <c r="AD5" s="34" t="s">
        <v>41</v>
      </c>
      <c r="AE5" s="17" t="s">
        <v>42</v>
      </c>
      <c r="AF5" s="34" t="s">
        <v>43</v>
      </c>
      <c r="AG5" s="34" t="s">
        <v>41</v>
      </c>
      <c r="AH5" s="17" t="s">
        <v>42</v>
      </c>
      <c r="AI5" s="47" t="s">
        <v>45</v>
      </c>
      <c r="AJ5" s="48" t="s">
        <v>41</v>
      </c>
      <c r="AK5" s="49" t="s">
        <v>42</v>
      </c>
      <c r="AL5" s="5" t="s">
        <v>45</v>
      </c>
      <c r="AM5" s="7" t="s">
        <v>41</v>
      </c>
      <c r="AN5" s="8" t="s">
        <v>42</v>
      </c>
      <c r="AO5" s="55" t="s">
        <v>45</v>
      </c>
      <c r="AP5" s="56" t="s">
        <v>41</v>
      </c>
      <c r="AQ5" s="57" t="s">
        <v>42</v>
      </c>
      <c r="AR5" s="47" t="s">
        <v>45</v>
      </c>
      <c r="AS5" s="48" t="s">
        <v>41</v>
      </c>
      <c r="AT5" s="49" t="s">
        <v>42</v>
      </c>
      <c r="AU5" s="7" t="s">
        <v>45</v>
      </c>
      <c r="AV5" s="7" t="s">
        <v>41</v>
      </c>
      <c r="AW5" s="8" t="s">
        <v>42</v>
      </c>
      <c r="AX5" s="48" t="s">
        <v>45</v>
      </c>
      <c r="AY5" s="48" t="s">
        <v>41</v>
      </c>
      <c r="AZ5" s="49" t="s">
        <v>42</v>
      </c>
      <c r="BA5" s="7" t="s">
        <v>45</v>
      </c>
      <c r="BB5" s="7" t="s">
        <v>41</v>
      </c>
      <c r="BC5" s="8" t="s">
        <v>42</v>
      </c>
      <c r="BD5" s="7" t="s">
        <v>46</v>
      </c>
      <c r="BE5" s="7" t="s">
        <v>47</v>
      </c>
      <c r="BF5" s="7" t="s">
        <v>46</v>
      </c>
      <c r="BG5" s="7" t="s">
        <v>47</v>
      </c>
      <c r="BH5" s="7" t="s">
        <v>46</v>
      </c>
      <c r="BI5" s="7" t="s">
        <v>47</v>
      </c>
      <c r="BJ5" s="7" t="s">
        <v>46</v>
      </c>
      <c r="BK5" s="7" t="s">
        <v>47</v>
      </c>
      <c r="BL5" s="10" t="s">
        <v>46</v>
      </c>
      <c r="BM5" s="10" t="s">
        <v>47</v>
      </c>
      <c r="BN5" s="10" t="s">
        <v>46</v>
      </c>
      <c r="BO5" s="10" t="s">
        <v>47</v>
      </c>
      <c r="BP5" s="7" t="s">
        <v>46</v>
      </c>
      <c r="BQ5" s="7" t="s">
        <v>47</v>
      </c>
      <c r="BR5" s="7" t="s">
        <v>46</v>
      </c>
      <c r="BS5" s="7" t="s">
        <v>47</v>
      </c>
      <c r="BT5" s="7" t="s">
        <v>46</v>
      </c>
      <c r="BU5" s="7" t="s">
        <v>47</v>
      </c>
      <c r="BV5" s="7" t="s">
        <v>46</v>
      </c>
      <c r="BW5" s="7" t="s">
        <v>47</v>
      </c>
      <c r="BX5" s="7" t="s">
        <v>46</v>
      </c>
      <c r="BY5" s="7" t="s">
        <v>47</v>
      </c>
      <c r="BZ5" s="7" t="s">
        <v>46</v>
      </c>
      <c r="CA5" s="7" t="s">
        <v>47</v>
      </c>
      <c r="CB5" s="7" t="s">
        <v>46</v>
      </c>
      <c r="CC5" s="7" t="s">
        <v>47</v>
      </c>
      <c r="CD5" s="7" t="s">
        <v>46</v>
      </c>
      <c r="CE5" s="7" t="s">
        <v>47</v>
      </c>
      <c r="CF5" s="7" t="s">
        <v>46</v>
      </c>
      <c r="CG5" s="7" t="s">
        <v>47</v>
      </c>
      <c r="CH5" s="66" t="s">
        <v>48</v>
      </c>
      <c r="CI5" s="66" t="s">
        <v>49</v>
      </c>
      <c r="CJ5" s="67" t="s">
        <v>50</v>
      </c>
    </row>
    <row r="6" spans="1:87" ht="15">
      <c r="A6" s="11" t="s">
        <v>51</v>
      </c>
      <c r="C6" s="28" t="s">
        <v>51</v>
      </c>
      <c r="D6" s="43">
        <v>18400.25</v>
      </c>
      <c r="E6" s="19">
        <v>831699.5989925817</v>
      </c>
      <c r="F6" s="19">
        <v>115434398.80159393</v>
      </c>
      <c r="G6" s="19">
        <f>SUM(G7:G57)</f>
        <v>4972233.839999999</v>
      </c>
      <c r="H6" s="19">
        <f aca="true" t="shared" si="0" ref="H6:H37">F6+G6</f>
        <v>120406632.64159393</v>
      </c>
      <c r="I6" s="31"/>
      <c r="J6" s="43">
        <f>SUM(J7:J57)</f>
        <v>18123.5</v>
      </c>
      <c r="K6" s="19">
        <v>922883.490469338</v>
      </c>
      <c r="L6" s="19">
        <v>121514780.09004295</v>
      </c>
      <c r="M6" s="14"/>
      <c r="N6" s="31">
        <v>4610213.791127984</v>
      </c>
      <c r="O6" s="19">
        <v>121514779.79914734</v>
      </c>
      <c r="P6" s="14"/>
      <c r="Q6" s="19">
        <v>1868400.0375188978</v>
      </c>
      <c r="R6" s="19">
        <v>121514780.0842201</v>
      </c>
      <c r="S6" s="14"/>
      <c r="T6" s="19">
        <v>2044308.8692139888</v>
      </c>
      <c r="U6" s="19">
        <v>121514779.7471687</v>
      </c>
      <c r="V6" s="14"/>
      <c r="W6" s="19">
        <f>SUM(W7:W57)</f>
        <v>3428975.277057493</v>
      </c>
      <c r="X6" s="19">
        <v>121514780</v>
      </c>
      <c r="Y6" s="14"/>
      <c r="Z6" s="31">
        <v>2123109.4982218887</v>
      </c>
      <c r="AA6" s="31">
        <v>121514779.73323062</v>
      </c>
      <c r="AB6" s="14"/>
      <c r="AC6" s="31">
        <v>1286364.5702148448</v>
      </c>
      <c r="AD6" s="31">
        <v>121514779.58417688</v>
      </c>
      <c r="AE6" s="14"/>
      <c r="AF6" s="31">
        <v>2569412.6087078075</v>
      </c>
      <c r="AG6" s="31">
        <v>121514780.01243474</v>
      </c>
      <c r="AH6" s="14"/>
      <c r="AI6" s="50">
        <v>648766.7738681996</v>
      </c>
      <c r="AJ6" s="50">
        <v>121514779.64573306</v>
      </c>
      <c r="AK6" s="46"/>
      <c r="AL6" s="3">
        <v>540875.2501291438</v>
      </c>
      <c r="AM6" s="3">
        <v>121514779.90651192</v>
      </c>
      <c r="AN6" s="6"/>
      <c r="AO6" s="58">
        <v>789083.7944438134</v>
      </c>
      <c r="AP6" s="58">
        <v>121514779.52271606</v>
      </c>
      <c r="AQ6" s="59"/>
      <c r="AR6" s="50">
        <v>618956.0808163167</v>
      </c>
      <c r="AS6" s="50">
        <v>121514780.071613</v>
      </c>
      <c r="AT6" s="46"/>
      <c r="AU6" s="3">
        <v>559730.8081511245</v>
      </c>
      <c r="AV6" s="3">
        <v>121514779.60166131</v>
      </c>
      <c r="AW6" s="6"/>
      <c r="AX6" s="50">
        <v>681249.1832537116</v>
      </c>
      <c r="AY6" s="50">
        <v>121514779.74729818</v>
      </c>
      <c r="AZ6" s="46"/>
      <c r="BA6" s="3">
        <v>975646.0219748619</v>
      </c>
      <c r="BB6" s="3">
        <v>121514779.72671022</v>
      </c>
      <c r="BC6" s="6"/>
      <c r="BD6" s="13">
        <f>SUM(BD7:BD57)</f>
        <v>1108147.4484490165</v>
      </c>
      <c r="BF6" s="19">
        <f aca="true" t="shared" si="1" ref="BF6:BF37">O6-H6</f>
        <v>1108147.1575534046</v>
      </c>
      <c r="BH6" s="19">
        <f aca="true" t="shared" si="2" ref="BH6:BH37">R6-H6</f>
        <v>1108147.4426261634</v>
      </c>
      <c r="BJ6" s="19">
        <f aca="true" t="shared" si="3" ref="BJ6:BJ37">U6-H6</f>
        <v>1108147.1055747718</v>
      </c>
      <c r="BL6" s="19">
        <f aca="true" t="shared" si="4" ref="BL6:BL37">X6-H6</f>
        <v>1108147.358406067</v>
      </c>
      <c r="BN6" s="19">
        <f aca="true" t="shared" si="5" ref="BN6:BN37">AA6-H6</f>
        <v>1108147.0916366875</v>
      </c>
      <c r="BP6" s="19">
        <f aca="true" t="shared" si="6" ref="BP6:BP37">AD6-H6</f>
        <v>1108146.94258295</v>
      </c>
      <c r="BR6" s="19">
        <f aca="true" t="shared" si="7" ref="BR6:BR37">AG6-H6</f>
        <v>1108147.3708408028</v>
      </c>
      <c r="BT6" s="19">
        <f>AJ6-H6</f>
        <v>1108147.0041391253</v>
      </c>
      <c r="BV6" s="19">
        <f>AM6-H6</f>
        <v>1108147.2649179846</v>
      </c>
      <c r="BW6" s="19"/>
      <c r="BX6" s="19">
        <f>AP6-H6</f>
        <v>1108146.8811221272</v>
      </c>
      <c r="BZ6" s="19">
        <f>AS6-H6</f>
        <v>1108147.4300190657</v>
      </c>
      <c r="CB6" s="19">
        <f>AV6-H6</f>
        <v>1108146.9600673765</v>
      </c>
      <c r="CD6" s="19">
        <f>AY6-H6</f>
        <v>1108147.105704248</v>
      </c>
      <c r="CF6" s="19">
        <f>BB6-H6</f>
        <v>1108147.085116282</v>
      </c>
      <c r="CH6" s="64">
        <f>SUM(CH7:CH57)</f>
        <v>18517</v>
      </c>
      <c r="CI6" s="65">
        <f>SUM(CI7:CI57)</f>
        <v>123443357</v>
      </c>
    </row>
    <row r="7" spans="1:88" ht="15">
      <c r="A7" s="11">
        <v>101107</v>
      </c>
      <c r="B7" s="11">
        <v>2132032</v>
      </c>
      <c r="C7" s="11" t="s">
        <v>52</v>
      </c>
      <c r="D7" s="44">
        <v>227</v>
      </c>
      <c r="E7" s="13">
        <v>0</v>
      </c>
      <c r="F7" s="13">
        <v>1237589.7179792146</v>
      </c>
      <c r="G7" s="13">
        <v>57225.51</v>
      </c>
      <c r="H7" s="13">
        <f t="shared" si="0"/>
        <v>1294815.2279792146</v>
      </c>
      <c r="I7" s="30">
        <f aca="true" t="shared" si="8" ref="I7:I38">H7/D7</f>
        <v>5704.031841318126</v>
      </c>
      <c r="J7" s="39">
        <v>224</v>
      </c>
      <c r="K7" s="13">
        <v>7555.007708278657</v>
      </c>
      <c r="L7" s="13">
        <v>1302113.7403699034</v>
      </c>
      <c r="M7" s="14">
        <v>5813.007769508497</v>
      </c>
      <c r="N7" s="30">
        <v>22391.840267751155</v>
      </c>
      <c r="O7" s="13">
        <v>1301820.2778853218</v>
      </c>
      <c r="P7" s="14">
        <v>5811.697669130901</v>
      </c>
      <c r="Q7" s="13">
        <v>34487.63333744235</v>
      </c>
      <c r="R7" s="13">
        <v>1302113.7403699032</v>
      </c>
      <c r="S7" s="14">
        <v>5813.0077695084965</v>
      </c>
      <c r="T7" s="13">
        <v>8838.371769678399</v>
      </c>
      <c r="U7" s="13">
        <v>1302113.7403699032</v>
      </c>
      <c r="V7" s="14">
        <v>5813.0077695084965</v>
      </c>
      <c r="W7" s="13">
        <v>37800.37594049009</v>
      </c>
      <c r="X7" s="13">
        <v>1297178.0056929034</v>
      </c>
      <c r="Y7" s="14">
        <v>5790.973239700462</v>
      </c>
      <c r="Z7" s="30">
        <v>9737.427648355184</v>
      </c>
      <c r="AA7" s="30">
        <v>1301983.2734800354</v>
      </c>
      <c r="AB7" s="14">
        <v>5812.425328035873</v>
      </c>
      <c r="AC7" s="30">
        <v>19922.84983309207</v>
      </c>
      <c r="AD7" s="30">
        <v>1302113.7403699034</v>
      </c>
      <c r="AE7" s="14">
        <v>5813.007769508497</v>
      </c>
      <c r="AF7" s="30">
        <v>50248.40373086996</v>
      </c>
      <c r="AG7" s="30">
        <v>1302113.7403699034</v>
      </c>
      <c r="AH7" s="14">
        <v>5813.007769508497</v>
      </c>
      <c r="AI7" s="45">
        <v>0</v>
      </c>
      <c r="AJ7" s="45">
        <v>1297314.2030956973</v>
      </c>
      <c r="AK7" s="46">
        <v>5791.581263820078</v>
      </c>
      <c r="AL7" s="4">
        <v>0</v>
      </c>
      <c r="AM7" s="4">
        <v>1320334.2263840248</v>
      </c>
      <c r="AN7" s="6">
        <v>5894.349224928682</v>
      </c>
      <c r="AO7" s="54">
        <v>12591.741584392481</v>
      </c>
      <c r="AP7" s="54">
        <v>1291067.3411505905</v>
      </c>
      <c r="AQ7" s="59">
        <v>5763.693487279422</v>
      </c>
      <c r="AR7" s="45">
        <v>0</v>
      </c>
      <c r="AS7" s="45">
        <v>1307603.2971384334</v>
      </c>
      <c r="AT7" s="46">
        <v>5837.514719368007</v>
      </c>
      <c r="AU7" s="4">
        <v>0</v>
      </c>
      <c r="AV7" s="4">
        <v>1307961.2331715326</v>
      </c>
      <c r="AW7" s="6">
        <v>5839.112648087199</v>
      </c>
      <c r="AX7" s="45">
        <v>2793.710638101692</v>
      </c>
      <c r="AY7" s="45">
        <v>1291067.3411505905</v>
      </c>
      <c r="AZ7" s="46">
        <v>5763.693487279422</v>
      </c>
      <c r="BA7" s="4">
        <v>23181.15363487649</v>
      </c>
      <c r="BB7" s="4">
        <v>1291067.3411505905</v>
      </c>
      <c r="BC7" s="6">
        <v>5763.693487279422</v>
      </c>
      <c r="BD7" s="13">
        <f aca="true" t="shared" si="9" ref="BD7:BD37">L7-H7</f>
        <v>7298.51239068876</v>
      </c>
      <c r="BE7" s="13">
        <f aca="true" t="shared" si="10" ref="BE7:BE38">M7-I7</f>
        <v>108.97592819037163</v>
      </c>
      <c r="BF7" s="13">
        <f t="shared" si="1"/>
        <v>7005.049906107131</v>
      </c>
      <c r="BG7" s="13">
        <f aca="true" t="shared" si="11" ref="BG7:BG38">P7-I7</f>
        <v>107.6658278127752</v>
      </c>
      <c r="BH7" s="13">
        <f t="shared" si="2"/>
        <v>7298.512390688527</v>
      </c>
      <c r="BI7" s="13">
        <f aca="true" t="shared" si="12" ref="BI7:BI38">S7-I7</f>
        <v>108.97592819037072</v>
      </c>
      <c r="BJ7" s="13">
        <f t="shared" si="3"/>
        <v>7298.512390688527</v>
      </c>
      <c r="BK7" s="13">
        <f aca="true" t="shared" si="13" ref="BK7:BK38">V7-I7</f>
        <v>108.97592819037072</v>
      </c>
      <c r="BL7" s="13">
        <f t="shared" si="4"/>
        <v>2362.777713688789</v>
      </c>
      <c r="BM7" s="13">
        <f>Y7-I7</f>
        <v>86.94139838233605</v>
      </c>
      <c r="BN7" s="13">
        <f>AA7-H7</f>
        <v>7168.0455008207355</v>
      </c>
      <c r="BO7" s="13">
        <f>AB7-I7</f>
        <v>108.39348671774678</v>
      </c>
      <c r="BP7" s="13">
        <f t="shared" si="6"/>
        <v>7298.51239068876</v>
      </c>
      <c r="BQ7" s="13">
        <f>AE7-I7</f>
        <v>108.97592819037163</v>
      </c>
      <c r="BR7" s="13">
        <f t="shared" si="7"/>
        <v>7298.51239068876</v>
      </c>
      <c r="BS7" s="13">
        <f>AH7-I7</f>
        <v>108.97592819037163</v>
      </c>
      <c r="BT7" s="13">
        <f aca="true" t="shared" si="14" ref="BT7:BT57">AJ7-H7</f>
        <v>2498.975116482703</v>
      </c>
      <c r="BU7" s="13">
        <f>AK7-I7</f>
        <v>87.549422501952</v>
      </c>
      <c r="BV7" s="13">
        <f aca="true" t="shared" si="15" ref="BV7:BV57">AM7-H7</f>
        <v>25518.998404810205</v>
      </c>
      <c r="BW7" s="13">
        <f>AN7-I7</f>
        <v>190.31738361055613</v>
      </c>
      <c r="BX7" s="13">
        <f aca="true" t="shared" si="16" ref="BX7:BX57">AP7-H7</f>
        <v>-3747.8868286241777</v>
      </c>
      <c r="BY7" s="13">
        <f>AQ7-I7</f>
        <v>59.66164596129602</v>
      </c>
      <c r="BZ7" s="13">
        <f aca="true" t="shared" si="17" ref="BZ7:BZ57">AS7-H7</f>
        <v>12788.069159218809</v>
      </c>
      <c r="CA7" s="13">
        <f>AT7-I7</f>
        <v>133.48287804988104</v>
      </c>
      <c r="CB7" s="13">
        <f aca="true" t="shared" si="18" ref="CB7:CB57">AV7-H7</f>
        <v>13146.005192318</v>
      </c>
      <c r="CC7" s="13">
        <f>AW7-I7</f>
        <v>135.0808067690732</v>
      </c>
      <c r="CD7" s="13">
        <f aca="true" t="shared" si="19" ref="CD7:CD57">AY7-H7</f>
        <v>-3747.8868286241777</v>
      </c>
      <c r="CE7" s="13">
        <f>AZ7-I7</f>
        <v>59.66164596129602</v>
      </c>
      <c r="CF7" s="13">
        <f aca="true" t="shared" si="20" ref="CF7:CF57">BB7-H7</f>
        <v>-3747.8868286241777</v>
      </c>
      <c r="CG7" s="13">
        <f>BC7-I7</f>
        <v>59.66164596129602</v>
      </c>
      <c r="CH7" s="61">
        <v>227</v>
      </c>
      <c r="CI7" s="62">
        <v>1294116</v>
      </c>
      <c r="CJ7" s="62">
        <v>5701</v>
      </c>
    </row>
    <row r="8" spans="1:88" ht="15">
      <c r="A8" s="11">
        <v>101110</v>
      </c>
      <c r="B8" s="11">
        <v>2132189</v>
      </c>
      <c r="C8" s="11" t="s">
        <v>53</v>
      </c>
      <c r="D8" s="44">
        <v>308</v>
      </c>
      <c r="E8" s="13">
        <v>0</v>
      </c>
      <c r="F8" s="13">
        <v>1743754.6366744975</v>
      </c>
      <c r="G8" s="13">
        <v>65912</v>
      </c>
      <c r="H8" s="13">
        <f t="shared" si="0"/>
        <v>1809666.6366744975</v>
      </c>
      <c r="I8" s="30">
        <f t="shared" si="8"/>
        <v>5875.541028163953</v>
      </c>
      <c r="J8" s="39">
        <v>302</v>
      </c>
      <c r="K8" s="13">
        <v>727.0189177252018</v>
      </c>
      <c r="L8" s="13">
        <v>1809877.44260087</v>
      </c>
      <c r="M8" s="14">
        <v>5992.971664241291</v>
      </c>
      <c r="N8" s="30">
        <v>36793.45685617778</v>
      </c>
      <c r="O8" s="13">
        <v>1809871.5970424286</v>
      </c>
      <c r="P8" s="14">
        <v>5992.9523080875115</v>
      </c>
      <c r="Q8" s="13">
        <v>0</v>
      </c>
      <c r="R8" s="13">
        <v>1820800.506517515</v>
      </c>
      <c r="S8" s="14">
        <v>6029.140750057997</v>
      </c>
      <c r="T8" s="13">
        <v>0</v>
      </c>
      <c r="U8" s="13">
        <v>1817743.1295088718</v>
      </c>
      <c r="V8" s="14">
        <v>6019.016985128715</v>
      </c>
      <c r="W8" s="13">
        <v>0</v>
      </c>
      <c r="X8" s="13">
        <v>1876903.5854600274</v>
      </c>
      <c r="Y8" s="14">
        <v>6214.912534635852</v>
      </c>
      <c r="Z8" s="30">
        <v>10810.73360647362</v>
      </c>
      <c r="AA8" s="30">
        <v>1809874.8437956753</v>
      </c>
      <c r="AB8" s="14">
        <v>5992.963058926077</v>
      </c>
      <c r="AC8" s="30">
        <v>0</v>
      </c>
      <c r="AD8" s="30">
        <v>1816456.4389767144</v>
      </c>
      <c r="AE8" s="14">
        <v>6014.756420452697</v>
      </c>
      <c r="AF8" s="30">
        <v>0</v>
      </c>
      <c r="AG8" s="30">
        <v>1823532.1274489348</v>
      </c>
      <c r="AH8" s="14">
        <v>6038.185852479916</v>
      </c>
      <c r="AI8" s="45">
        <v>0</v>
      </c>
      <c r="AJ8" s="45">
        <v>1812865.388286225</v>
      </c>
      <c r="AK8" s="46">
        <v>6002.865524126573</v>
      </c>
      <c r="AL8" s="4">
        <v>0</v>
      </c>
      <c r="AM8" s="4">
        <v>1828227.9089695953</v>
      </c>
      <c r="AN8" s="6">
        <v>6053.734797912567</v>
      </c>
      <c r="AO8" s="54">
        <v>0</v>
      </c>
      <c r="AP8" s="54">
        <v>1835427.9473442496</v>
      </c>
      <c r="AQ8" s="59">
        <v>6077.575984583608</v>
      </c>
      <c r="AR8" s="45">
        <v>0</v>
      </c>
      <c r="AS8" s="45">
        <v>1837060.2474487782</v>
      </c>
      <c r="AT8" s="46">
        <v>6082.980951817147</v>
      </c>
      <c r="AU8" s="4">
        <v>0</v>
      </c>
      <c r="AV8" s="4">
        <v>1820251.8199063244</v>
      </c>
      <c r="AW8" s="6">
        <v>6027.323906974584</v>
      </c>
      <c r="AX8" s="45">
        <v>0</v>
      </c>
      <c r="AY8" s="45">
        <v>1824657.275908208</v>
      </c>
      <c r="AZ8" s="46">
        <v>6041.911509629827</v>
      </c>
      <c r="BA8" s="4">
        <v>0</v>
      </c>
      <c r="BB8" s="4">
        <v>1845131.6674701741</v>
      </c>
      <c r="BC8" s="6">
        <v>6109.707508179385</v>
      </c>
      <c r="BD8" s="13">
        <f t="shared" si="9"/>
        <v>210.80592637252994</v>
      </c>
      <c r="BE8" s="13">
        <f t="shared" si="10"/>
        <v>117.43063607733802</v>
      </c>
      <c r="BF8" s="13">
        <f t="shared" si="1"/>
        <v>204.96036793105304</v>
      </c>
      <c r="BG8" s="13">
        <f t="shared" si="11"/>
        <v>117.41127992355814</v>
      </c>
      <c r="BH8" s="13">
        <f t="shared" si="2"/>
        <v>11133.869843017543</v>
      </c>
      <c r="BI8" s="13">
        <f t="shared" si="12"/>
        <v>153.5997218940438</v>
      </c>
      <c r="BJ8" s="13">
        <f t="shared" si="3"/>
        <v>8076.492834374309</v>
      </c>
      <c r="BK8" s="13">
        <f t="shared" si="13"/>
        <v>143.47595696476128</v>
      </c>
      <c r="BL8" s="13">
        <f t="shared" si="4"/>
        <v>67236.94878552994</v>
      </c>
      <c r="BM8" s="13">
        <f aca="true" t="shared" si="21" ref="BM8:BM57">Y8-I8</f>
        <v>339.371506471899</v>
      </c>
      <c r="BN8" s="13">
        <f t="shared" si="5"/>
        <v>208.2071211778093</v>
      </c>
      <c r="BO8" s="13">
        <f aca="true" t="shared" si="22" ref="BO8:BO57">AB8-I8</f>
        <v>117.42203076212354</v>
      </c>
      <c r="BP8" s="13">
        <f t="shared" si="6"/>
        <v>6789.802302216878</v>
      </c>
      <c r="BQ8" s="13">
        <f aca="true" t="shared" si="23" ref="BQ8:BQ57">AE8-I8</f>
        <v>139.21539228874371</v>
      </c>
      <c r="BR8" s="13">
        <f t="shared" si="7"/>
        <v>13865.49077443732</v>
      </c>
      <c r="BS8" s="13">
        <f aca="true" t="shared" si="24" ref="BS8:BS57">AH8-I8</f>
        <v>162.64482431596298</v>
      </c>
      <c r="BT8" s="13">
        <f t="shared" si="14"/>
        <v>3198.7516117275227</v>
      </c>
      <c r="BU8" s="13">
        <f aca="true" t="shared" si="25" ref="BU8:BU57">AK8-I8</f>
        <v>127.32449596261995</v>
      </c>
      <c r="BV8" s="13">
        <f t="shared" si="15"/>
        <v>18561.27229509782</v>
      </c>
      <c r="BW8" s="13">
        <f aca="true" t="shared" si="26" ref="BW8:BW57">AN8-I8</f>
        <v>178.1937697486137</v>
      </c>
      <c r="BX8" s="13">
        <f t="shared" si="16"/>
        <v>25761.31066975207</v>
      </c>
      <c r="BY8" s="13">
        <f aca="true" t="shared" si="27" ref="BY8:BY57">AQ8-I8</f>
        <v>202.03495641965492</v>
      </c>
      <c r="BZ8" s="13">
        <f t="shared" si="17"/>
        <v>27393.610774280736</v>
      </c>
      <c r="CA8" s="13">
        <f aca="true" t="shared" si="28" ref="CA8:CA57">AT8-I8</f>
        <v>207.43992365319355</v>
      </c>
      <c r="CB8" s="13">
        <f t="shared" si="18"/>
        <v>10585.183231826872</v>
      </c>
      <c r="CC8" s="13">
        <f aca="true" t="shared" si="29" ref="CC8:CC57">AW8-I8</f>
        <v>151.7828788106308</v>
      </c>
      <c r="CD8" s="13">
        <f t="shared" si="19"/>
        <v>14990.639233710477</v>
      </c>
      <c r="CE8" s="13">
        <f aca="true" t="shared" si="30" ref="CE8:CE57">AZ8-I8</f>
        <v>166.37048146587404</v>
      </c>
      <c r="CF8" s="13">
        <f t="shared" si="20"/>
        <v>35465.030795676634</v>
      </c>
      <c r="CG8" s="13">
        <f aca="true" t="shared" si="31" ref="CG8:CG57">BC8-I8</f>
        <v>234.16648001543126</v>
      </c>
      <c r="CH8" s="61">
        <v>308</v>
      </c>
      <c r="CI8" s="62">
        <v>1969851</v>
      </c>
      <c r="CJ8" s="62">
        <v>6396</v>
      </c>
    </row>
    <row r="9" spans="1:88" ht="15">
      <c r="A9" s="11">
        <v>101111</v>
      </c>
      <c r="B9" s="11">
        <v>2132208</v>
      </c>
      <c r="C9" s="11" t="s">
        <v>54</v>
      </c>
      <c r="D9" s="44">
        <v>374</v>
      </c>
      <c r="E9" s="13">
        <v>8063.967861049287</v>
      </c>
      <c r="F9" s="13">
        <v>2004009.681591208</v>
      </c>
      <c r="G9" s="13">
        <v>80036</v>
      </c>
      <c r="H9" s="13">
        <f t="shared" si="0"/>
        <v>2084045.681591208</v>
      </c>
      <c r="I9" s="30">
        <f t="shared" si="8"/>
        <v>5572.314656660984</v>
      </c>
      <c r="J9" s="39">
        <v>332</v>
      </c>
      <c r="K9" s="13">
        <v>6541.750493783303</v>
      </c>
      <c r="L9" s="13">
        <v>1905233.2389032727</v>
      </c>
      <c r="M9" s="14">
        <v>5738.654334046002</v>
      </c>
      <c r="N9" s="30">
        <v>54924.21147953172</v>
      </c>
      <c r="O9" s="13">
        <v>1909488.8054487272</v>
      </c>
      <c r="P9" s="14">
        <v>5751.472305568455</v>
      </c>
      <c r="Q9" s="13">
        <v>16094.728947662592</v>
      </c>
      <c r="R9" s="13">
        <v>1905233.238903273</v>
      </c>
      <c r="S9" s="14">
        <v>5738.654334046003</v>
      </c>
      <c r="T9" s="13">
        <v>8652.327912511457</v>
      </c>
      <c r="U9" s="13">
        <v>1905233.238903273</v>
      </c>
      <c r="V9" s="14">
        <v>5738.654334046003</v>
      </c>
      <c r="W9" s="13">
        <v>0</v>
      </c>
      <c r="X9" s="13">
        <v>1904543.564808154</v>
      </c>
      <c r="Y9" s="14">
        <v>5736.577002434199</v>
      </c>
      <c r="Z9" s="30">
        <v>21509.77365569798</v>
      </c>
      <c r="AA9" s="30">
        <v>1907125.169085091</v>
      </c>
      <c r="AB9" s="14">
        <v>5744.352918930997</v>
      </c>
      <c r="AC9" s="30">
        <v>9690.149234101873</v>
      </c>
      <c r="AD9" s="30">
        <v>1905233.238903273</v>
      </c>
      <c r="AE9" s="14">
        <v>5738.654334046003</v>
      </c>
      <c r="AF9" s="30">
        <v>24271.93208610547</v>
      </c>
      <c r="AG9" s="30">
        <v>1905233.238903273</v>
      </c>
      <c r="AH9" s="14">
        <v>5738.654334046003</v>
      </c>
      <c r="AI9" s="45">
        <v>0</v>
      </c>
      <c r="AJ9" s="45">
        <v>1902775.4892314188</v>
      </c>
      <c r="AK9" s="46">
        <v>5731.251473588611</v>
      </c>
      <c r="AL9" s="4">
        <v>0</v>
      </c>
      <c r="AM9" s="4">
        <v>1915192.81660519</v>
      </c>
      <c r="AN9" s="6">
        <v>5768.653062063825</v>
      </c>
      <c r="AO9" s="54">
        <v>0</v>
      </c>
      <c r="AP9" s="54">
        <v>1905219.0078181133</v>
      </c>
      <c r="AQ9" s="59">
        <v>5738.611469331667</v>
      </c>
      <c r="AR9" s="45">
        <v>0</v>
      </c>
      <c r="AS9" s="45">
        <v>1917816.9479313206</v>
      </c>
      <c r="AT9" s="46">
        <v>5776.557072082291</v>
      </c>
      <c r="AU9" s="4">
        <v>0</v>
      </c>
      <c r="AV9" s="4">
        <v>1908907.844522389</v>
      </c>
      <c r="AW9" s="6">
        <v>5749.7224232602075</v>
      </c>
      <c r="AX9" s="45">
        <v>0</v>
      </c>
      <c r="AY9" s="45">
        <v>1904558.5792759787</v>
      </c>
      <c r="AZ9" s="46">
        <v>5736.622226734876</v>
      </c>
      <c r="BA9" s="4">
        <v>0</v>
      </c>
      <c r="BB9" s="4">
        <v>1904706.4965093907</v>
      </c>
      <c r="BC9" s="6">
        <v>5737.067760570454</v>
      </c>
      <c r="BD9" s="13">
        <f t="shared" si="9"/>
        <v>-178812.44268793543</v>
      </c>
      <c r="BE9" s="13">
        <f t="shared" si="10"/>
        <v>166.33967738501815</v>
      </c>
      <c r="BF9" s="13">
        <f t="shared" si="1"/>
        <v>-174556.87614248088</v>
      </c>
      <c r="BG9" s="13">
        <f t="shared" si="11"/>
        <v>179.1576489074714</v>
      </c>
      <c r="BH9" s="13">
        <f t="shared" si="2"/>
        <v>-178812.4426879352</v>
      </c>
      <c r="BI9" s="13">
        <f t="shared" si="12"/>
        <v>166.33967738501906</v>
      </c>
      <c r="BJ9" s="13">
        <f t="shared" si="3"/>
        <v>-178812.4426879352</v>
      </c>
      <c r="BK9" s="13">
        <f t="shared" si="13"/>
        <v>166.33967738501906</v>
      </c>
      <c r="BL9" s="13">
        <f t="shared" si="4"/>
        <v>-179502.11678305408</v>
      </c>
      <c r="BM9" s="13">
        <f t="shared" si="21"/>
        <v>164.2623457732152</v>
      </c>
      <c r="BN9" s="13">
        <f t="shared" si="5"/>
        <v>-176920.5125061171</v>
      </c>
      <c r="BO9" s="13">
        <f t="shared" si="22"/>
        <v>172.03826227001264</v>
      </c>
      <c r="BP9" s="13">
        <f t="shared" si="6"/>
        <v>-178812.4426879352</v>
      </c>
      <c r="BQ9" s="13">
        <f t="shared" si="23"/>
        <v>166.33967738501906</v>
      </c>
      <c r="BR9" s="13">
        <f t="shared" si="7"/>
        <v>-178812.4426879352</v>
      </c>
      <c r="BS9" s="13">
        <f t="shared" si="24"/>
        <v>166.33967738501906</v>
      </c>
      <c r="BT9" s="13">
        <f t="shared" si="14"/>
        <v>-181270.19235978927</v>
      </c>
      <c r="BU9" s="13">
        <f t="shared" si="25"/>
        <v>158.93681692762675</v>
      </c>
      <c r="BV9" s="13">
        <f t="shared" si="15"/>
        <v>-168852.86498601804</v>
      </c>
      <c r="BW9" s="13">
        <f t="shared" si="26"/>
        <v>196.3384054028411</v>
      </c>
      <c r="BX9" s="13">
        <f t="shared" si="16"/>
        <v>-178826.67377309478</v>
      </c>
      <c r="BY9" s="13">
        <f t="shared" si="27"/>
        <v>166.2968126706828</v>
      </c>
      <c r="BZ9" s="13">
        <f t="shared" si="17"/>
        <v>-166228.73365988745</v>
      </c>
      <c r="CA9" s="13">
        <f t="shared" si="28"/>
        <v>204.24241542130676</v>
      </c>
      <c r="CB9" s="13">
        <f t="shared" si="18"/>
        <v>-175137.8370688192</v>
      </c>
      <c r="CC9" s="13">
        <f t="shared" si="29"/>
        <v>177.40776659922358</v>
      </c>
      <c r="CD9" s="13">
        <f t="shared" si="19"/>
        <v>-179487.10231522936</v>
      </c>
      <c r="CE9" s="13">
        <f t="shared" si="30"/>
        <v>164.30757007389184</v>
      </c>
      <c r="CF9" s="13">
        <f t="shared" si="20"/>
        <v>-179339.18508181744</v>
      </c>
      <c r="CG9" s="13">
        <f t="shared" si="31"/>
        <v>164.75310390947016</v>
      </c>
      <c r="CH9" s="61">
        <v>374</v>
      </c>
      <c r="CI9" s="62">
        <v>2192906</v>
      </c>
      <c r="CJ9" s="62">
        <v>5863</v>
      </c>
    </row>
    <row r="10" spans="1:88" ht="15">
      <c r="A10" s="11">
        <v>101115</v>
      </c>
      <c r="B10" s="11">
        <v>2132778</v>
      </c>
      <c r="C10" s="11" t="s">
        <v>55</v>
      </c>
      <c r="D10" s="44">
        <v>314</v>
      </c>
      <c r="E10" s="13">
        <v>1220.608369204043</v>
      </c>
      <c r="F10" s="13">
        <v>1709957.7720864832</v>
      </c>
      <c r="G10" s="13">
        <v>67196</v>
      </c>
      <c r="H10" s="13">
        <f t="shared" si="0"/>
        <v>1777153.7720864832</v>
      </c>
      <c r="I10" s="30">
        <f t="shared" si="8"/>
        <v>5659.725388810456</v>
      </c>
      <c r="J10" s="39">
        <v>291</v>
      </c>
      <c r="K10" s="13">
        <v>1065.6442693851336</v>
      </c>
      <c r="L10" s="13">
        <v>1688874.0645882867</v>
      </c>
      <c r="M10" s="14">
        <v>5803.69094360236</v>
      </c>
      <c r="N10" s="30">
        <v>36647.26323565266</v>
      </c>
      <c r="O10" s="13">
        <v>1691336.7574035733</v>
      </c>
      <c r="P10" s="14">
        <v>5812.153805510561</v>
      </c>
      <c r="Q10" s="13">
        <v>25656.85129691321</v>
      </c>
      <c r="R10" s="13">
        <v>1688874.0645882864</v>
      </c>
      <c r="S10" s="14">
        <v>5803.690943602359</v>
      </c>
      <c r="T10" s="13">
        <v>0</v>
      </c>
      <c r="U10" s="13">
        <v>1696827.5160346811</v>
      </c>
      <c r="V10" s="14">
        <v>5831.022391871757</v>
      </c>
      <c r="W10" s="13">
        <v>0</v>
      </c>
      <c r="X10" s="13">
        <v>1684924.7625410054</v>
      </c>
      <c r="Y10" s="14">
        <v>5790.119458903799</v>
      </c>
      <c r="Z10" s="30">
        <v>11150.563705454044</v>
      </c>
      <c r="AA10" s="30">
        <v>1689968.9230086687</v>
      </c>
      <c r="AB10" s="14">
        <v>5807.453343672401</v>
      </c>
      <c r="AC10" s="30">
        <v>11934.216663851781</v>
      </c>
      <c r="AD10" s="30">
        <v>1688874.0645882867</v>
      </c>
      <c r="AE10" s="14">
        <v>5803.69094360236</v>
      </c>
      <c r="AF10" s="30">
        <v>40933.20104033847</v>
      </c>
      <c r="AG10" s="30">
        <v>1688874.0645882867</v>
      </c>
      <c r="AH10" s="14">
        <v>5803.69094360236</v>
      </c>
      <c r="AI10" s="45">
        <v>0</v>
      </c>
      <c r="AJ10" s="45">
        <v>1691388.0716417371</v>
      </c>
      <c r="AK10" s="46">
        <v>5812.330143098753</v>
      </c>
      <c r="AL10" s="4">
        <v>0</v>
      </c>
      <c r="AM10" s="4">
        <v>1707830.496538627</v>
      </c>
      <c r="AN10" s="6">
        <v>5868.83332143858</v>
      </c>
      <c r="AO10" s="54">
        <v>0</v>
      </c>
      <c r="AP10" s="54">
        <v>1677311.8665383263</v>
      </c>
      <c r="AQ10" s="59">
        <v>5763.958304255417</v>
      </c>
      <c r="AR10" s="45">
        <v>0</v>
      </c>
      <c r="AS10" s="45">
        <v>1715441.0303410147</v>
      </c>
      <c r="AT10" s="46">
        <v>5894.986358560188</v>
      </c>
      <c r="AU10" s="4">
        <v>0</v>
      </c>
      <c r="AV10" s="4">
        <v>1699234.3312491837</v>
      </c>
      <c r="AW10" s="6">
        <v>5839.293234533277</v>
      </c>
      <c r="AX10" s="45">
        <v>0</v>
      </c>
      <c r="AY10" s="45">
        <v>1684841.97887498</v>
      </c>
      <c r="AZ10" s="46">
        <v>5789.8349789518215</v>
      </c>
      <c r="BA10" s="4">
        <v>5167.317226025953</v>
      </c>
      <c r="BB10" s="4">
        <v>1673920.982582519</v>
      </c>
      <c r="BC10" s="6">
        <v>5752.305782070513</v>
      </c>
      <c r="BD10" s="13">
        <f t="shared" si="9"/>
        <v>-88279.70749819651</v>
      </c>
      <c r="BE10" s="13">
        <f t="shared" si="10"/>
        <v>143.96555479190374</v>
      </c>
      <c r="BF10" s="13">
        <f t="shared" si="1"/>
        <v>-85817.01468290994</v>
      </c>
      <c r="BG10" s="13">
        <f t="shared" si="11"/>
        <v>152.42841670010512</v>
      </c>
      <c r="BH10" s="13">
        <f t="shared" si="2"/>
        <v>-88279.70749819675</v>
      </c>
      <c r="BI10" s="13">
        <f t="shared" si="12"/>
        <v>143.96555479190283</v>
      </c>
      <c r="BJ10" s="13">
        <f t="shared" si="3"/>
        <v>-80326.25605180208</v>
      </c>
      <c r="BK10" s="13">
        <f t="shared" si="13"/>
        <v>171.29700306130053</v>
      </c>
      <c r="BL10" s="13">
        <f t="shared" si="4"/>
        <v>-92229.0095454778</v>
      </c>
      <c r="BM10" s="13">
        <f t="shared" si="21"/>
        <v>130.39407009334263</v>
      </c>
      <c r="BN10" s="13">
        <f t="shared" si="5"/>
        <v>-87184.84907781449</v>
      </c>
      <c r="BO10" s="13">
        <f t="shared" si="22"/>
        <v>147.72795486194536</v>
      </c>
      <c r="BP10" s="13">
        <f t="shared" si="6"/>
        <v>-88279.70749819651</v>
      </c>
      <c r="BQ10" s="13">
        <f t="shared" si="23"/>
        <v>143.96555479190374</v>
      </c>
      <c r="BR10" s="13">
        <f t="shared" si="7"/>
        <v>-88279.70749819651</v>
      </c>
      <c r="BS10" s="13">
        <f t="shared" si="24"/>
        <v>143.96555479190374</v>
      </c>
      <c r="BT10" s="13">
        <f t="shared" si="14"/>
        <v>-85765.70044474606</v>
      </c>
      <c r="BU10" s="13">
        <f t="shared" si="25"/>
        <v>152.60475428829704</v>
      </c>
      <c r="BV10" s="13">
        <f t="shared" si="15"/>
        <v>-69323.27554785623</v>
      </c>
      <c r="BW10" s="13">
        <f t="shared" si="26"/>
        <v>209.10793262812422</v>
      </c>
      <c r="BX10" s="13">
        <f t="shared" si="16"/>
        <v>-99841.90554815694</v>
      </c>
      <c r="BY10" s="13">
        <f t="shared" si="27"/>
        <v>104.23291544496078</v>
      </c>
      <c r="BZ10" s="13">
        <f t="shared" si="17"/>
        <v>-61712.74174546846</v>
      </c>
      <c r="CA10" s="13">
        <f t="shared" si="28"/>
        <v>235.26096974973188</v>
      </c>
      <c r="CB10" s="13">
        <f t="shared" si="18"/>
        <v>-77919.44083729945</v>
      </c>
      <c r="CC10" s="13">
        <f t="shared" si="29"/>
        <v>179.5678457228214</v>
      </c>
      <c r="CD10" s="13">
        <f t="shared" si="19"/>
        <v>-92311.79321150319</v>
      </c>
      <c r="CE10" s="13">
        <f t="shared" si="30"/>
        <v>130.10959014136552</v>
      </c>
      <c r="CF10" s="13">
        <f t="shared" si="20"/>
        <v>-103232.78950396413</v>
      </c>
      <c r="CG10" s="13">
        <f t="shared" si="31"/>
        <v>92.58039326005655</v>
      </c>
      <c r="CH10" s="61">
        <v>314</v>
      </c>
      <c r="CI10" s="62">
        <v>1863170</v>
      </c>
      <c r="CJ10" s="62">
        <v>5934</v>
      </c>
    </row>
    <row r="11" spans="1:88" ht="15">
      <c r="A11" s="11">
        <v>101116</v>
      </c>
      <c r="B11" s="11">
        <v>2132799</v>
      </c>
      <c r="C11" s="11" t="s">
        <v>56</v>
      </c>
      <c r="D11" s="44">
        <v>359</v>
      </c>
      <c r="E11" s="13">
        <v>0</v>
      </c>
      <c r="F11" s="13">
        <v>1983565.3986706876</v>
      </c>
      <c r="G11" s="13">
        <v>76826</v>
      </c>
      <c r="H11" s="13">
        <f t="shared" si="0"/>
        <v>2060391.3986706876</v>
      </c>
      <c r="I11" s="30">
        <f t="shared" si="8"/>
        <v>5739.251806882138</v>
      </c>
      <c r="J11" s="39">
        <v>330</v>
      </c>
      <c r="K11" s="13">
        <v>0</v>
      </c>
      <c r="L11" s="13">
        <v>1945548.0542104535</v>
      </c>
      <c r="M11" s="14">
        <v>5895.600164274101</v>
      </c>
      <c r="N11" s="30">
        <v>46281.930797643785</v>
      </c>
      <c r="O11" s="13">
        <v>1948240.0646306963</v>
      </c>
      <c r="P11" s="14">
        <v>5903.7577716081705</v>
      </c>
      <c r="Q11" s="13">
        <v>30207.67063680687</v>
      </c>
      <c r="R11" s="13">
        <v>1945431.591315933</v>
      </c>
      <c r="S11" s="14">
        <v>5895.247246411918</v>
      </c>
      <c r="T11" s="13">
        <v>0</v>
      </c>
      <c r="U11" s="13">
        <v>1947253.0558183694</v>
      </c>
      <c r="V11" s="14">
        <v>5900.7668358132405</v>
      </c>
      <c r="W11" s="13">
        <v>18449.85354277477</v>
      </c>
      <c r="X11" s="13">
        <v>1938503.7825421172</v>
      </c>
      <c r="Y11" s="14">
        <v>5874.253886491264</v>
      </c>
      <c r="Z11" s="30">
        <v>14008.896188541767</v>
      </c>
      <c r="AA11" s="30">
        <v>1946680.176051309</v>
      </c>
      <c r="AB11" s="14">
        <v>5899.030836519119</v>
      </c>
      <c r="AC11" s="30">
        <v>13427.321158537794</v>
      </c>
      <c r="AD11" s="30">
        <v>1945431.591315933</v>
      </c>
      <c r="AE11" s="14">
        <v>5895.247246411918</v>
      </c>
      <c r="AF11" s="30">
        <v>48749.96508559164</v>
      </c>
      <c r="AG11" s="30">
        <v>1945431.591315933</v>
      </c>
      <c r="AH11" s="14">
        <v>5895.247246411918</v>
      </c>
      <c r="AI11" s="45">
        <v>0</v>
      </c>
      <c r="AJ11" s="45">
        <v>1949607.4526177929</v>
      </c>
      <c r="AK11" s="46">
        <v>5907.901371569069</v>
      </c>
      <c r="AL11" s="4">
        <v>0</v>
      </c>
      <c r="AM11" s="4">
        <v>1962221.126212204</v>
      </c>
      <c r="AN11" s="6">
        <v>5946.124624885467</v>
      </c>
      <c r="AO11" s="54">
        <v>0</v>
      </c>
      <c r="AP11" s="54">
        <v>1931207.548072578</v>
      </c>
      <c r="AQ11" s="59">
        <v>5852.144085068418</v>
      </c>
      <c r="AR11" s="45">
        <v>0</v>
      </c>
      <c r="AS11" s="45">
        <v>1968361.1648255517</v>
      </c>
      <c r="AT11" s="46">
        <v>5964.730802501672</v>
      </c>
      <c r="AU11" s="4">
        <v>0</v>
      </c>
      <c r="AV11" s="4">
        <v>1955823.4129973715</v>
      </c>
      <c r="AW11" s="6">
        <v>5926.73761514355</v>
      </c>
      <c r="AX11" s="45">
        <v>0</v>
      </c>
      <c r="AY11" s="45">
        <v>1940965.4495858485</v>
      </c>
      <c r="AZ11" s="46">
        <v>5881.71348359348</v>
      </c>
      <c r="BA11" s="4">
        <v>8211.775652650713</v>
      </c>
      <c r="BB11" s="4">
        <v>1928495.5482638162</v>
      </c>
      <c r="BC11" s="6">
        <v>5843.925903829746</v>
      </c>
      <c r="BD11" s="13">
        <f t="shared" si="9"/>
        <v>-114843.34446023405</v>
      </c>
      <c r="BE11" s="13">
        <f t="shared" si="10"/>
        <v>156.34835739196296</v>
      </c>
      <c r="BF11" s="13">
        <f t="shared" si="1"/>
        <v>-112151.33403999126</v>
      </c>
      <c r="BG11" s="13">
        <f t="shared" si="11"/>
        <v>164.5059647260323</v>
      </c>
      <c r="BH11" s="13">
        <f t="shared" si="2"/>
        <v>-114959.80735475454</v>
      </c>
      <c r="BI11" s="13">
        <f t="shared" si="12"/>
        <v>155.99543952978001</v>
      </c>
      <c r="BJ11" s="13">
        <f t="shared" si="3"/>
        <v>-113138.3428523182</v>
      </c>
      <c r="BK11" s="13">
        <f t="shared" si="13"/>
        <v>161.51502893110228</v>
      </c>
      <c r="BL11" s="13">
        <f t="shared" si="4"/>
        <v>-121887.6161285704</v>
      </c>
      <c r="BM11" s="13">
        <f t="shared" si="21"/>
        <v>135.00207960912576</v>
      </c>
      <c r="BN11" s="13">
        <f t="shared" si="5"/>
        <v>-113711.22261937847</v>
      </c>
      <c r="BO11" s="13">
        <f t="shared" si="22"/>
        <v>159.77902963698034</v>
      </c>
      <c r="BP11" s="13">
        <f t="shared" si="6"/>
        <v>-114959.80735475454</v>
      </c>
      <c r="BQ11" s="13">
        <f t="shared" si="23"/>
        <v>155.99543952978001</v>
      </c>
      <c r="BR11" s="13">
        <f t="shared" si="7"/>
        <v>-114959.80735475454</v>
      </c>
      <c r="BS11" s="13">
        <f t="shared" si="24"/>
        <v>155.99543952978001</v>
      </c>
      <c r="BT11" s="13">
        <f t="shared" si="14"/>
        <v>-110783.9460528947</v>
      </c>
      <c r="BU11" s="13">
        <f t="shared" si="25"/>
        <v>168.64956468693072</v>
      </c>
      <c r="BV11" s="13">
        <f t="shared" si="15"/>
        <v>-98170.27245848347</v>
      </c>
      <c r="BW11" s="13">
        <f t="shared" si="26"/>
        <v>206.87281800332858</v>
      </c>
      <c r="BX11" s="13">
        <f t="shared" si="16"/>
        <v>-129183.85059810965</v>
      </c>
      <c r="BY11" s="13">
        <f t="shared" si="27"/>
        <v>112.89227818627933</v>
      </c>
      <c r="BZ11" s="13">
        <f t="shared" si="17"/>
        <v>-92030.2338451359</v>
      </c>
      <c r="CA11" s="13">
        <f t="shared" si="28"/>
        <v>225.47899561953363</v>
      </c>
      <c r="CB11" s="13">
        <f t="shared" si="18"/>
        <v>-104567.98567331606</v>
      </c>
      <c r="CC11" s="13">
        <f t="shared" si="29"/>
        <v>187.48580826141188</v>
      </c>
      <c r="CD11" s="13">
        <f t="shared" si="19"/>
        <v>-119425.94908483909</v>
      </c>
      <c r="CE11" s="13">
        <f t="shared" si="30"/>
        <v>142.46167671134208</v>
      </c>
      <c r="CF11" s="13">
        <f t="shared" si="20"/>
        <v>-131895.8504068714</v>
      </c>
      <c r="CG11" s="13">
        <f t="shared" si="31"/>
        <v>104.67409694760772</v>
      </c>
      <c r="CH11" s="61">
        <v>359</v>
      </c>
      <c r="CI11" s="62">
        <v>2081906</v>
      </c>
      <c r="CJ11" s="62">
        <v>5799</v>
      </c>
    </row>
    <row r="12" spans="1:88" ht="15">
      <c r="A12" s="11">
        <v>101117</v>
      </c>
      <c r="B12" s="11">
        <v>2132816</v>
      </c>
      <c r="C12" s="11" t="s">
        <v>57</v>
      </c>
      <c r="D12" s="44">
        <v>165</v>
      </c>
      <c r="E12" s="13">
        <v>21063.36679934489</v>
      </c>
      <c r="F12" s="13">
        <v>927972.1063336883</v>
      </c>
      <c r="G12" s="13">
        <v>47283.98</v>
      </c>
      <c r="H12" s="13">
        <f t="shared" si="0"/>
        <v>975256.0863336882</v>
      </c>
      <c r="I12" s="30">
        <f t="shared" si="8"/>
        <v>5910.642947476898</v>
      </c>
      <c r="J12" s="39">
        <v>169</v>
      </c>
      <c r="K12" s="13">
        <v>33058.204736462736</v>
      </c>
      <c r="L12" s="13">
        <v>1011558.2870029819</v>
      </c>
      <c r="M12" s="14">
        <v>5985.551994100484</v>
      </c>
      <c r="N12" s="30">
        <v>31408.502723677324</v>
      </c>
      <c r="O12" s="13">
        <v>1009545.0766757092</v>
      </c>
      <c r="P12" s="14">
        <v>5973.639506956859</v>
      </c>
      <c r="Q12" s="13">
        <v>58619.88923108184</v>
      </c>
      <c r="R12" s="13">
        <v>1011558.2870029819</v>
      </c>
      <c r="S12" s="14">
        <v>5985.551994100484</v>
      </c>
      <c r="T12" s="13">
        <v>37339.04286375357</v>
      </c>
      <c r="U12" s="13">
        <v>1011558.2870029819</v>
      </c>
      <c r="V12" s="14">
        <v>5985.551994100484</v>
      </c>
      <c r="W12" s="13">
        <v>68826.03173342558</v>
      </c>
      <c r="X12" s="13">
        <v>1007490.2166432794</v>
      </c>
      <c r="Y12" s="14">
        <v>5961.4805718537245</v>
      </c>
      <c r="Z12" s="30">
        <v>28994.800666035364</v>
      </c>
      <c r="AA12" s="30">
        <v>1010663.2584938909</v>
      </c>
      <c r="AB12" s="14">
        <v>5980.255967419473</v>
      </c>
      <c r="AC12" s="30">
        <v>45010.29007943814</v>
      </c>
      <c r="AD12" s="30">
        <v>1011558.2870029819</v>
      </c>
      <c r="AE12" s="14">
        <v>5985.551994100484</v>
      </c>
      <c r="AF12" s="30">
        <v>73131.81777671677</v>
      </c>
      <c r="AG12" s="30">
        <v>1011558.2870029819</v>
      </c>
      <c r="AH12" s="14">
        <v>5985.551994100484</v>
      </c>
      <c r="AI12" s="45">
        <v>22666.194458486065</v>
      </c>
      <c r="AJ12" s="45">
        <v>1003245.1807578546</v>
      </c>
      <c r="AK12" s="46">
        <v>5936.362016318666</v>
      </c>
      <c r="AL12" s="4">
        <v>0</v>
      </c>
      <c r="AM12" s="4">
        <v>1008998.5306552942</v>
      </c>
      <c r="AN12" s="6">
        <v>5970.40550683606</v>
      </c>
      <c r="AO12" s="54">
        <v>42121.22835112645</v>
      </c>
      <c r="AP12" s="54">
        <v>1003245.1807578546</v>
      </c>
      <c r="AQ12" s="59">
        <v>5936.362016318666</v>
      </c>
      <c r="AR12" s="45">
        <v>18216.026248281403</v>
      </c>
      <c r="AS12" s="45">
        <v>1003245.1807578546</v>
      </c>
      <c r="AT12" s="46">
        <v>5936.362016318666</v>
      </c>
      <c r="AU12" s="4">
        <v>9029.955039853237</v>
      </c>
      <c r="AV12" s="4">
        <v>1002555.1113517939</v>
      </c>
      <c r="AW12" s="6">
        <v>5932.27876539523</v>
      </c>
      <c r="AX12" s="45">
        <v>32107.97376337554</v>
      </c>
      <c r="AY12" s="45">
        <v>1003245.1807578546</v>
      </c>
      <c r="AZ12" s="46">
        <v>5936.362016318666</v>
      </c>
      <c r="BA12" s="4">
        <v>52731.551718379655</v>
      </c>
      <c r="BB12" s="4">
        <v>1003245.1807578546</v>
      </c>
      <c r="BC12" s="6">
        <v>5936.362016318666</v>
      </c>
      <c r="BD12" s="13">
        <f t="shared" si="9"/>
        <v>36302.20066929364</v>
      </c>
      <c r="BE12" s="13">
        <f t="shared" si="10"/>
        <v>74.90904662358571</v>
      </c>
      <c r="BF12" s="13">
        <f t="shared" si="1"/>
        <v>34288.99034202099</v>
      </c>
      <c r="BG12" s="13">
        <f t="shared" si="11"/>
        <v>62.996559479960524</v>
      </c>
      <c r="BH12" s="13">
        <f t="shared" si="2"/>
        <v>36302.20066929364</v>
      </c>
      <c r="BI12" s="13">
        <f t="shared" si="12"/>
        <v>74.90904662358571</v>
      </c>
      <c r="BJ12" s="13">
        <f t="shared" si="3"/>
        <v>36302.20066929364</v>
      </c>
      <c r="BK12" s="13">
        <f t="shared" si="13"/>
        <v>74.90904662358571</v>
      </c>
      <c r="BL12" s="13">
        <f t="shared" si="4"/>
        <v>32234.130309591186</v>
      </c>
      <c r="BM12" s="13">
        <f t="shared" si="21"/>
        <v>50.83762437682617</v>
      </c>
      <c r="BN12" s="13">
        <f t="shared" si="5"/>
        <v>35407.17216020264</v>
      </c>
      <c r="BO12" s="13">
        <f t="shared" si="22"/>
        <v>69.61301994257428</v>
      </c>
      <c r="BP12" s="13">
        <f t="shared" si="6"/>
        <v>36302.20066929364</v>
      </c>
      <c r="BQ12" s="13">
        <f t="shared" si="23"/>
        <v>74.90904662358571</v>
      </c>
      <c r="BR12" s="13">
        <f t="shared" si="7"/>
        <v>36302.20066929364</v>
      </c>
      <c r="BS12" s="13">
        <f t="shared" si="24"/>
        <v>74.90904662358571</v>
      </c>
      <c r="BT12" s="13">
        <f t="shared" si="14"/>
        <v>27989.094424166367</v>
      </c>
      <c r="BU12" s="13">
        <f t="shared" si="25"/>
        <v>25.719068841767694</v>
      </c>
      <c r="BV12" s="13">
        <f t="shared" si="15"/>
        <v>33742.44432160596</v>
      </c>
      <c r="BW12" s="13">
        <f t="shared" si="26"/>
        <v>59.76255935916197</v>
      </c>
      <c r="BX12" s="13">
        <f t="shared" si="16"/>
        <v>27989.094424166367</v>
      </c>
      <c r="BY12" s="13">
        <f t="shared" si="27"/>
        <v>25.719068841767694</v>
      </c>
      <c r="BZ12" s="13">
        <f t="shared" si="17"/>
        <v>27989.094424166367</v>
      </c>
      <c r="CA12" s="13">
        <f t="shared" si="28"/>
        <v>25.719068841767694</v>
      </c>
      <c r="CB12" s="13">
        <f t="shared" si="18"/>
        <v>27299.025018105633</v>
      </c>
      <c r="CC12" s="13">
        <f t="shared" si="29"/>
        <v>21.635817918331668</v>
      </c>
      <c r="CD12" s="13">
        <f t="shared" si="19"/>
        <v>27989.094424166367</v>
      </c>
      <c r="CE12" s="13">
        <f t="shared" si="30"/>
        <v>25.719068841767694</v>
      </c>
      <c r="CF12" s="13">
        <f t="shared" si="20"/>
        <v>27989.094424166367</v>
      </c>
      <c r="CG12" s="13">
        <f t="shared" si="31"/>
        <v>25.719068841767694</v>
      </c>
      <c r="CH12" s="61">
        <v>165</v>
      </c>
      <c r="CI12" s="62">
        <v>1023359</v>
      </c>
      <c r="CJ12" s="62">
        <v>6202</v>
      </c>
    </row>
    <row r="13" spans="1:88" ht="15">
      <c r="A13" s="11">
        <v>101120</v>
      </c>
      <c r="B13" s="11">
        <v>2132844</v>
      </c>
      <c r="C13" s="11" t="s">
        <v>58</v>
      </c>
      <c r="D13" s="44">
        <v>279</v>
      </c>
      <c r="E13" s="13">
        <v>0</v>
      </c>
      <c r="F13" s="13">
        <v>1513401.5236793044</v>
      </c>
      <c r="G13" s="13">
        <v>59706</v>
      </c>
      <c r="H13" s="13">
        <f t="shared" si="0"/>
        <v>1573107.5236793044</v>
      </c>
      <c r="I13" s="30">
        <f t="shared" si="8"/>
        <v>5638.378221072776</v>
      </c>
      <c r="J13" s="39">
        <v>278</v>
      </c>
      <c r="K13" s="13">
        <v>0</v>
      </c>
      <c r="L13" s="13">
        <v>1596658.2468857463</v>
      </c>
      <c r="M13" s="14">
        <v>5743.374988797648</v>
      </c>
      <c r="N13" s="30">
        <v>28516.379496471156</v>
      </c>
      <c r="O13" s="13">
        <v>1595546.0316400432</v>
      </c>
      <c r="P13" s="14">
        <v>5739.37421453253</v>
      </c>
      <c r="Q13" s="13">
        <v>0</v>
      </c>
      <c r="R13" s="13">
        <v>1599188.1491456437</v>
      </c>
      <c r="S13" s="14">
        <v>5752.475356639006</v>
      </c>
      <c r="T13" s="13">
        <v>395.76738453651484</v>
      </c>
      <c r="U13" s="13">
        <v>1596281.6920271397</v>
      </c>
      <c r="V13" s="14">
        <v>5742.020474917768</v>
      </c>
      <c r="W13" s="13">
        <v>0</v>
      </c>
      <c r="X13" s="13">
        <v>1625589.4403044165</v>
      </c>
      <c r="Y13" s="14">
        <v>5847.444029872002</v>
      </c>
      <c r="Z13" s="30">
        <v>6990.876809855202</v>
      </c>
      <c r="AA13" s="30">
        <v>1595954.6337905808</v>
      </c>
      <c r="AB13" s="14">
        <v>5740.844006440938</v>
      </c>
      <c r="AC13" s="30">
        <v>0</v>
      </c>
      <c r="AD13" s="30">
        <v>1599286.4786038897</v>
      </c>
      <c r="AE13" s="14">
        <v>5752.829059726222</v>
      </c>
      <c r="AF13" s="30">
        <v>0</v>
      </c>
      <c r="AG13" s="30">
        <v>1597605.5145304177</v>
      </c>
      <c r="AH13" s="14">
        <v>5746.782426368409</v>
      </c>
      <c r="AI13" s="45">
        <v>0</v>
      </c>
      <c r="AJ13" s="45">
        <v>1600077.9825137472</v>
      </c>
      <c r="AK13" s="46">
        <v>5755.676196092616</v>
      </c>
      <c r="AL13" s="4">
        <v>0</v>
      </c>
      <c r="AM13" s="4">
        <v>1617796.6578447968</v>
      </c>
      <c r="AN13" s="6">
        <v>5819.412438290636</v>
      </c>
      <c r="AO13" s="54">
        <v>0</v>
      </c>
      <c r="AP13" s="54">
        <v>1612653.1443437636</v>
      </c>
      <c r="AQ13" s="59">
        <v>5800.9105911646175</v>
      </c>
      <c r="AR13" s="45">
        <v>0</v>
      </c>
      <c r="AS13" s="45">
        <v>1613667.907381987</v>
      </c>
      <c r="AT13" s="46">
        <v>5804.560817920817</v>
      </c>
      <c r="AU13" s="4">
        <v>0</v>
      </c>
      <c r="AV13" s="4">
        <v>1608467.6751971496</v>
      </c>
      <c r="AW13" s="6">
        <v>5785.854946752337</v>
      </c>
      <c r="AX13" s="45">
        <v>0</v>
      </c>
      <c r="AY13" s="45">
        <v>1606835.5933951323</v>
      </c>
      <c r="AZ13" s="46">
        <v>5779.984148903353</v>
      </c>
      <c r="BA13" s="4">
        <v>0</v>
      </c>
      <c r="BB13" s="4">
        <v>1617488.5348148695</v>
      </c>
      <c r="BC13" s="6">
        <v>5818.304082067876</v>
      </c>
      <c r="BD13" s="13">
        <f t="shared" si="9"/>
        <v>23550.72320644185</v>
      </c>
      <c r="BE13" s="13">
        <f t="shared" si="10"/>
        <v>104.99676772487237</v>
      </c>
      <c r="BF13" s="13">
        <f t="shared" si="1"/>
        <v>22438.507960738847</v>
      </c>
      <c r="BG13" s="13">
        <f t="shared" si="11"/>
        <v>100.99599345975366</v>
      </c>
      <c r="BH13" s="13">
        <f t="shared" si="2"/>
        <v>26080.62546633929</v>
      </c>
      <c r="BI13" s="13">
        <f t="shared" si="12"/>
        <v>114.09713556623046</v>
      </c>
      <c r="BJ13" s="13">
        <f t="shared" si="3"/>
        <v>23174.168347835308</v>
      </c>
      <c r="BK13" s="13">
        <f t="shared" si="13"/>
        <v>103.64225384499241</v>
      </c>
      <c r="BL13" s="13">
        <f t="shared" si="4"/>
        <v>52481.91662511206</v>
      </c>
      <c r="BM13" s="13">
        <f t="shared" si="21"/>
        <v>209.06580879922603</v>
      </c>
      <c r="BN13" s="13">
        <f t="shared" si="5"/>
        <v>22847.110111276386</v>
      </c>
      <c r="BO13" s="13">
        <f t="shared" si="22"/>
        <v>102.46578536816196</v>
      </c>
      <c r="BP13" s="13">
        <f t="shared" si="6"/>
        <v>26178.954924585298</v>
      </c>
      <c r="BQ13" s="13">
        <f t="shared" si="23"/>
        <v>114.45083865344623</v>
      </c>
      <c r="BR13" s="13">
        <f t="shared" si="7"/>
        <v>24497.99085111334</v>
      </c>
      <c r="BS13" s="13">
        <f t="shared" si="24"/>
        <v>108.40420529563289</v>
      </c>
      <c r="BT13" s="13">
        <f t="shared" si="14"/>
        <v>26970.458834442776</v>
      </c>
      <c r="BU13" s="13">
        <f t="shared" si="25"/>
        <v>117.29797501984012</v>
      </c>
      <c r="BV13" s="13">
        <f t="shared" si="15"/>
        <v>44689.134165492374</v>
      </c>
      <c r="BW13" s="13">
        <f t="shared" si="26"/>
        <v>181.0342172178598</v>
      </c>
      <c r="BX13" s="13">
        <f t="shared" si="16"/>
        <v>39545.62066445919</v>
      </c>
      <c r="BY13" s="13">
        <f t="shared" si="27"/>
        <v>162.53237009184159</v>
      </c>
      <c r="BZ13" s="13">
        <f t="shared" si="17"/>
        <v>40560.383702682564</v>
      </c>
      <c r="CA13" s="13">
        <f t="shared" si="28"/>
        <v>166.1825968480407</v>
      </c>
      <c r="CB13" s="13">
        <f t="shared" si="18"/>
        <v>35360.151517845225</v>
      </c>
      <c r="CC13" s="13">
        <f t="shared" si="29"/>
        <v>147.47672567956124</v>
      </c>
      <c r="CD13" s="13">
        <f t="shared" si="19"/>
        <v>33728.069715827936</v>
      </c>
      <c r="CE13" s="13">
        <f t="shared" si="30"/>
        <v>141.60592783057746</v>
      </c>
      <c r="CF13" s="13">
        <f t="shared" si="20"/>
        <v>44381.01113556512</v>
      </c>
      <c r="CG13" s="13">
        <f t="shared" si="31"/>
        <v>179.92586099510027</v>
      </c>
      <c r="CH13" s="61">
        <v>279</v>
      </c>
      <c r="CI13" s="62">
        <v>1680837</v>
      </c>
      <c r="CJ13" s="62">
        <v>6025</v>
      </c>
    </row>
    <row r="14" spans="1:88" ht="15">
      <c r="A14" s="11">
        <v>101121</v>
      </c>
      <c r="B14" s="11">
        <v>2133306</v>
      </c>
      <c r="C14" s="11" t="s">
        <v>59</v>
      </c>
      <c r="D14" s="44">
        <v>190</v>
      </c>
      <c r="E14" s="13">
        <v>41465.65415567025</v>
      </c>
      <c r="F14" s="13">
        <v>1052194.6067003342</v>
      </c>
      <c r="G14" s="13">
        <v>40660</v>
      </c>
      <c r="H14" s="13">
        <f t="shared" si="0"/>
        <v>1092854.6067003342</v>
      </c>
      <c r="I14" s="30">
        <f t="shared" si="8"/>
        <v>5751.866351054391</v>
      </c>
      <c r="J14" s="39">
        <v>175</v>
      </c>
      <c r="K14" s="13">
        <v>37828.31509098336</v>
      </c>
      <c r="L14" s="13">
        <v>1034827.2635049999</v>
      </c>
      <c r="M14" s="14">
        <v>5913.2986486</v>
      </c>
      <c r="N14" s="30">
        <v>42527.083488887336</v>
      </c>
      <c r="O14" s="13">
        <v>1037551.6013997367</v>
      </c>
      <c r="P14" s="14">
        <v>5928.866293712781</v>
      </c>
      <c r="Q14" s="13">
        <v>52564.52072426229</v>
      </c>
      <c r="R14" s="13">
        <v>1034827.2635049999</v>
      </c>
      <c r="S14" s="14">
        <v>5913.2986486</v>
      </c>
      <c r="T14" s="13">
        <v>43084.973786032846</v>
      </c>
      <c r="U14" s="13">
        <v>1034827.2635049999</v>
      </c>
      <c r="V14" s="14">
        <v>5913.2986486</v>
      </c>
      <c r="W14" s="13">
        <v>56124.39929389938</v>
      </c>
      <c r="X14" s="13">
        <v>1031489.8910363115</v>
      </c>
      <c r="Y14" s="14">
        <v>5894.227948778923</v>
      </c>
      <c r="Z14" s="30">
        <v>36469.07542687756</v>
      </c>
      <c r="AA14" s="30">
        <v>1036038.443505</v>
      </c>
      <c r="AB14" s="14">
        <v>5920.219677171428</v>
      </c>
      <c r="AC14" s="30">
        <v>44338.237681241146</v>
      </c>
      <c r="AD14" s="30">
        <v>1034827.2635049999</v>
      </c>
      <c r="AE14" s="14">
        <v>5913.2986486</v>
      </c>
      <c r="AF14" s="30">
        <v>61725.168524375076</v>
      </c>
      <c r="AG14" s="30">
        <v>1034827.2635049999</v>
      </c>
      <c r="AH14" s="14">
        <v>5913.2986486</v>
      </c>
      <c r="AI14" s="45">
        <v>26845.355936864</v>
      </c>
      <c r="AJ14" s="45">
        <v>1025997.0156274999</v>
      </c>
      <c r="AK14" s="46">
        <v>5862.8400893</v>
      </c>
      <c r="AL14" s="4">
        <v>2153.7612954896204</v>
      </c>
      <c r="AM14" s="4">
        <v>1029135.9266801315</v>
      </c>
      <c r="AN14" s="6">
        <v>5880.776723886465</v>
      </c>
      <c r="AO14" s="54">
        <v>35258.106804780495</v>
      </c>
      <c r="AP14" s="54">
        <v>1025997.0156275</v>
      </c>
      <c r="AQ14" s="59">
        <v>5862.8400893</v>
      </c>
      <c r="AR14" s="45">
        <v>23061.031738057358</v>
      </c>
      <c r="AS14" s="45">
        <v>1025997.0156274999</v>
      </c>
      <c r="AT14" s="46">
        <v>5862.8400893</v>
      </c>
      <c r="AU14" s="4">
        <v>15545.491190117627</v>
      </c>
      <c r="AV14" s="4">
        <v>1027392.5056274999</v>
      </c>
      <c r="AW14" s="6">
        <v>5870.814317871428</v>
      </c>
      <c r="AX14" s="45">
        <v>30755.849197743184</v>
      </c>
      <c r="AY14" s="45">
        <v>1025997.0156275</v>
      </c>
      <c r="AZ14" s="46">
        <v>5862.8400893</v>
      </c>
      <c r="BA14" s="4">
        <v>40378.63089946829</v>
      </c>
      <c r="BB14" s="4">
        <v>1025997.0156274999</v>
      </c>
      <c r="BC14" s="6">
        <v>5862.8400893</v>
      </c>
      <c r="BD14" s="13">
        <f t="shared" si="9"/>
        <v>-58027.34319533431</v>
      </c>
      <c r="BE14" s="13">
        <f t="shared" si="10"/>
        <v>161.4322975456089</v>
      </c>
      <c r="BF14" s="13">
        <f t="shared" si="1"/>
        <v>-55303.00530059752</v>
      </c>
      <c r="BG14" s="13">
        <f t="shared" si="11"/>
        <v>176.99994265838995</v>
      </c>
      <c r="BH14" s="13">
        <f t="shared" si="2"/>
        <v>-58027.34319533431</v>
      </c>
      <c r="BI14" s="13">
        <f t="shared" si="12"/>
        <v>161.4322975456089</v>
      </c>
      <c r="BJ14" s="13">
        <f t="shared" si="3"/>
        <v>-58027.34319533431</v>
      </c>
      <c r="BK14" s="13">
        <f t="shared" si="13"/>
        <v>161.4322975456089</v>
      </c>
      <c r="BL14" s="13">
        <f t="shared" si="4"/>
        <v>-61364.71566402272</v>
      </c>
      <c r="BM14" s="13">
        <f t="shared" si="21"/>
        <v>142.36159772453175</v>
      </c>
      <c r="BN14" s="13">
        <f t="shared" si="5"/>
        <v>-56816.16319533426</v>
      </c>
      <c r="BO14" s="13">
        <f t="shared" si="22"/>
        <v>168.3533261170369</v>
      </c>
      <c r="BP14" s="13">
        <f t="shared" si="6"/>
        <v>-58027.34319533431</v>
      </c>
      <c r="BQ14" s="13">
        <f t="shared" si="23"/>
        <v>161.4322975456089</v>
      </c>
      <c r="BR14" s="13">
        <f t="shared" si="7"/>
        <v>-58027.34319533431</v>
      </c>
      <c r="BS14" s="13">
        <f t="shared" si="24"/>
        <v>161.4322975456089</v>
      </c>
      <c r="BT14" s="13">
        <f t="shared" si="14"/>
        <v>-66857.59107283433</v>
      </c>
      <c r="BU14" s="13">
        <f t="shared" si="25"/>
        <v>110.97373824560873</v>
      </c>
      <c r="BV14" s="13">
        <f t="shared" si="15"/>
        <v>-63718.680020202766</v>
      </c>
      <c r="BW14" s="13">
        <f t="shared" si="26"/>
        <v>128.91037283207424</v>
      </c>
      <c r="BX14" s="13">
        <f t="shared" si="16"/>
        <v>-66857.59107283421</v>
      </c>
      <c r="BY14" s="13">
        <f t="shared" si="27"/>
        <v>110.97373824560873</v>
      </c>
      <c r="BZ14" s="13">
        <f t="shared" si="17"/>
        <v>-66857.59107283433</v>
      </c>
      <c r="CA14" s="13">
        <f t="shared" si="28"/>
        <v>110.97373824560873</v>
      </c>
      <c r="CB14" s="13">
        <f t="shared" si="18"/>
        <v>-65462.10107283434</v>
      </c>
      <c r="CC14" s="13">
        <f t="shared" si="29"/>
        <v>118.94796681703701</v>
      </c>
      <c r="CD14" s="13">
        <f t="shared" si="19"/>
        <v>-66857.59107283421</v>
      </c>
      <c r="CE14" s="13">
        <f t="shared" si="30"/>
        <v>110.97373824560873</v>
      </c>
      <c r="CF14" s="13">
        <f t="shared" si="20"/>
        <v>-66857.59107283433</v>
      </c>
      <c r="CG14" s="13">
        <f t="shared" si="31"/>
        <v>110.97373824560873</v>
      </c>
      <c r="CH14" s="61">
        <v>190</v>
      </c>
      <c r="CI14" s="62">
        <v>1151585</v>
      </c>
      <c r="CJ14" s="62">
        <v>6061</v>
      </c>
    </row>
    <row r="15" spans="1:88" ht="15">
      <c r="A15" s="11">
        <v>101122</v>
      </c>
      <c r="B15" s="11">
        <v>2133316</v>
      </c>
      <c r="C15" s="11" t="s">
        <v>60</v>
      </c>
      <c r="D15" s="44">
        <v>148</v>
      </c>
      <c r="E15" s="13">
        <v>0</v>
      </c>
      <c r="F15" s="13">
        <v>854672.7518604876</v>
      </c>
      <c r="G15" s="13">
        <v>31672</v>
      </c>
      <c r="H15" s="13">
        <f t="shared" si="0"/>
        <v>886344.7518604876</v>
      </c>
      <c r="I15" s="30">
        <f t="shared" si="8"/>
        <v>5988.81589094924</v>
      </c>
      <c r="J15" s="39">
        <v>128</v>
      </c>
      <c r="K15" s="13">
        <v>0</v>
      </c>
      <c r="L15" s="13">
        <v>798861.9171852956</v>
      </c>
      <c r="M15" s="14">
        <v>6241.108728010122</v>
      </c>
      <c r="N15" s="30">
        <v>0</v>
      </c>
      <c r="O15" s="13">
        <v>809506.377160122</v>
      </c>
      <c r="P15" s="14">
        <v>6324.268571563453</v>
      </c>
      <c r="Q15" s="13">
        <v>7416.3580723579735</v>
      </c>
      <c r="R15" s="13">
        <v>798563.7628220541</v>
      </c>
      <c r="S15" s="14">
        <v>6238.779397047298</v>
      </c>
      <c r="T15" s="13">
        <v>0</v>
      </c>
      <c r="U15" s="13">
        <v>800606.5925147737</v>
      </c>
      <c r="V15" s="14">
        <v>6254.73900402167</v>
      </c>
      <c r="W15" s="13">
        <v>0</v>
      </c>
      <c r="X15" s="13">
        <v>802885.7347366707</v>
      </c>
      <c r="Y15" s="14">
        <v>6272.54480263024</v>
      </c>
      <c r="Z15" s="30">
        <v>0</v>
      </c>
      <c r="AA15" s="30">
        <v>806116.3247110416</v>
      </c>
      <c r="AB15" s="14">
        <v>6297.783786805013</v>
      </c>
      <c r="AC15" s="30">
        <v>2931.4043175475913</v>
      </c>
      <c r="AD15" s="30">
        <v>798563.7628220541</v>
      </c>
      <c r="AE15" s="14">
        <v>6238.779397047298</v>
      </c>
      <c r="AF15" s="30">
        <v>12584.732906640997</v>
      </c>
      <c r="AG15" s="30">
        <v>798563.7628220541</v>
      </c>
      <c r="AH15" s="14">
        <v>6238.779397047298</v>
      </c>
      <c r="AI15" s="45">
        <v>0</v>
      </c>
      <c r="AJ15" s="45">
        <v>800436.4717190515</v>
      </c>
      <c r="AK15" s="46">
        <v>6253.40993530509</v>
      </c>
      <c r="AL15" s="4">
        <v>0</v>
      </c>
      <c r="AM15" s="4">
        <v>832881.1135980958</v>
      </c>
      <c r="AN15" s="6">
        <v>6506.883699985124</v>
      </c>
      <c r="AO15" s="54">
        <v>0</v>
      </c>
      <c r="AP15" s="54">
        <v>797347.1147689744</v>
      </c>
      <c r="AQ15" s="59">
        <v>6229.274334132612</v>
      </c>
      <c r="AR15" s="45">
        <v>0</v>
      </c>
      <c r="AS15" s="45">
        <v>808793.980250893</v>
      </c>
      <c r="AT15" s="46">
        <v>6318.702970710102</v>
      </c>
      <c r="AU15" s="4">
        <v>0</v>
      </c>
      <c r="AV15" s="4">
        <v>815096.5460481002</v>
      </c>
      <c r="AW15" s="6">
        <v>6367.941766000783</v>
      </c>
      <c r="AX15" s="45">
        <v>0</v>
      </c>
      <c r="AY15" s="45">
        <v>799108.2099191793</v>
      </c>
      <c r="AZ15" s="46">
        <v>6243.0328899935885</v>
      </c>
      <c r="BA15" s="4">
        <v>0</v>
      </c>
      <c r="BB15" s="4">
        <v>795133.801844945</v>
      </c>
      <c r="BC15" s="6">
        <v>6211.982826913632</v>
      </c>
      <c r="BD15" s="13">
        <f t="shared" si="9"/>
        <v>-87482.83467519202</v>
      </c>
      <c r="BE15" s="13">
        <f t="shared" si="10"/>
        <v>252.29283706088154</v>
      </c>
      <c r="BF15" s="13">
        <f t="shared" si="1"/>
        <v>-76838.37470036559</v>
      </c>
      <c r="BG15" s="13">
        <f t="shared" si="11"/>
        <v>335.452680614213</v>
      </c>
      <c r="BH15" s="13">
        <f t="shared" si="2"/>
        <v>-87780.98903843353</v>
      </c>
      <c r="BI15" s="13">
        <f t="shared" si="12"/>
        <v>249.96350609805722</v>
      </c>
      <c r="BJ15" s="13">
        <f t="shared" si="3"/>
        <v>-85738.15934571391</v>
      </c>
      <c r="BK15" s="13">
        <f t="shared" si="13"/>
        <v>265.92311307242926</v>
      </c>
      <c r="BL15" s="13">
        <f t="shared" si="4"/>
        <v>-83459.01712381688</v>
      </c>
      <c r="BM15" s="13">
        <f t="shared" si="21"/>
        <v>283.7289116809998</v>
      </c>
      <c r="BN15" s="13">
        <f t="shared" si="5"/>
        <v>-80228.42714944598</v>
      </c>
      <c r="BO15" s="13">
        <f t="shared" si="22"/>
        <v>308.96789585577244</v>
      </c>
      <c r="BP15" s="13">
        <f t="shared" si="6"/>
        <v>-87780.98903843353</v>
      </c>
      <c r="BQ15" s="13">
        <f t="shared" si="23"/>
        <v>249.96350609805722</v>
      </c>
      <c r="BR15" s="13">
        <f t="shared" si="7"/>
        <v>-87780.98903843353</v>
      </c>
      <c r="BS15" s="13">
        <f t="shared" si="24"/>
        <v>249.96350609805722</v>
      </c>
      <c r="BT15" s="13">
        <f t="shared" si="14"/>
        <v>-85908.28014143615</v>
      </c>
      <c r="BU15" s="13">
        <f t="shared" si="25"/>
        <v>264.5940443558493</v>
      </c>
      <c r="BV15" s="13">
        <f t="shared" si="15"/>
        <v>-53463.63826239179</v>
      </c>
      <c r="BW15" s="13">
        <f t="shared" si="26"/>
        <v>518.0678090358833</v>
      </c>
      <c r="BX15" s="13">
        <f t="shared" si="16"/>
        <v>-88997.63709151326</v>
      </c>
      <c r="BY15" s="13">
        <f t="shared" si="27"/>
        <v>240.45844318337186</v>
      </c>
      <c r="BZ15" s="13">
        <f t="shared" si="17"/>
        <v>-77550.77160959458</v>
      </c>
      <c r="CA15" s="13">
        <f t="shared" si="28"/>
        <v>329.8870797608615</v>
      </c>
      <c r="CB15" s="13">
        <f t="shared" si="18"/>
        <v>-71248.2058123874</v>
      </c>
      <c r="CC15" s="13">
        <f t="shared" si="29"/>
        <v>379.1258750515426</v>
      </c>
      <c r="CD15" s="13">
        <f t="shared" si="19"/>
        <v>-87236.5419413083</v>
      </c>
      <c r="CE15" s="13">
        <f t="shared" si="30"/>
        <v>254.21699904434809</v>
      </c>
      <c r="CF15" s="13">
        <f t="shared" si="20"/>
        <v>-91210.95001554268</v>
      </c>
      <c r="CG15" s="13">
        <f t="shared" si="31"/>
        <v>223.166935964392</v>
      </c>
      <c r="CH15" s="61">
        <v>148</v>
      </c>
      <c r="CI15" s="62">
        <v>905544</v>
      </c>
      <c r="CJ15" s="62">
        <v>6119</v>
      </c>
    </row>
    <row r="16" spans="1:88" ht="15">
      <c r="A16" s="11">
        <v>101123</v>
      </c>
      <c r="B16" s="11">
        <v>2133351</v>
      </c>
      <c r="C16" s="11" t="s">
        <v>61</v>
      </c>
      <c r="D16" s="44">
        <v>203</v>
      </c>
      <c r="E16" s="13">
        <v>0</v>
      </c>
      <c r="F16" s="13">
        <v>1052546.7709879891</v>
      </c>
      <c r="G16" s="13">
        <v>43442</v>
      </c>
      <c r="H16" s="13">
        <f t="shared" si="0"/>
        <v>1095988.7709879891</v>
      </c>
      <c r="I16" s="30">
        <f t="shared" si="8"/>
        <v>5398.959462995021</v>
      </c>
      <c r="J16" s="39">
        <v>203</v>
      </c>
      <c r="K16" s="13">
        <v>0</v>
      </c>
      <c r="L16" s="13">
        <v>1116896.8784189494</v>
      </c>
      <c r="M16" s="14">
        <v>5501.955066103199</v>
      </c>
      <c r="N16" s="30">
        <v>6640.531384724322</v>
      </c>
      <c r="O16" s="13">
        <v>1114045.3424200001</v>
      </c>
      <c r="P16" s="14">
        <v>5487.908090738917</v>
      </c>
      <c r="Q16" s="13">
        <v>31162.493551432806</v>
      </c>
      <c r="R16" s="13">
        <v>1114945.5584200001</v>
      </c>
      <c r="S16" s="14">
        <v>5492.342652315271</v>
      </c>
      <c r="T16" s="13">
        <v>2075.824206058</v>
      </c>
      <c r="U16" s="13">
        <v>1114945.55842</v>
      </c>
      <c r="V16" s="14">
        <v>5492.34265231527</v>
      </c>
      <c r="W16" s="13">
        <v>47472.35971213927</v>
      </c>
      <c r="X16" s="13">
        <v>1110584.6081245248</v>
      </c>
      <c r="Y16" s="14">
        <v>5470.860138544457</v>
      </c>
      <c r="Z16" s="30">
        <v>0</v>
      </c>
      <c r="AA16" s="30">
        <v>1116676.8372293122</v>
      </c>
      <c r="AB16" s="14">
        <v>5500.871119356218</v>
      </c>
      <c r="AC16" s="30">
        <v>13610.097713638941</v>
      </c>
      <c r="AD16" s="30">
        <v>1114945.5584200001</v>
      </c>
      <c r="AE16" s="14">
        <v>5492.342652315271</v>
      </c>
      <c r="AF16" s="30">
        <v>49798.7525074528</v>
      </c>
      <c r="AG16" s="30">
        <v>1114945.5584200001</v>
      </c>
      <c r="AH16" s="14">
        <v>5492.342652315271</v>
      </c>
      <c r="AI16" s="45">
        <v>0</v>
      </c>
      <c r="AJ16" s="45">
        <v>1119394.0234998278</v>
      </c>
      <c r="AK16" s="46">
        <v>5514.256273398167</v>
      </c>
      <c r="AL16" s="4">
        <v>0</v>
      </c>
      <c r="AM16" s="4">
        <v>1144475.6821048749</v>
      </c>
      <c r="AN16" s="6">
        <v>5637.811241895935</v>
      </c>
      <c r="AO16" s="54">
        <v>11851.74723273356</v>
      </c>
      <c r="AP16" s="54">
        <v>1105467.16471</v>
      </c>
      <c r="AQ16" s="59">
        <v>5445.651057684729</v>
      </c>
      <c r="AR16" s="45">
        <v>0</v>
      </c>
      <c r="AS16" s="45">
        <v>1125854.4194516935</v>
      </c>
      <c r="AT16" s="46">
        <v>5546.08088399849</v>
      </c>
      <c r="AU16" s="4">
        <v>0</v>
      </c>
      <c r="AV16" s="4">
        <v>1130918.9070060535</v>
      </c>
      <c r="AW16" s="6">
        <v>5571.029098551988</v>
      </c>
      <c r="AX16" s="45">
        <v>0</v>
      </c>
      <c r="AY16" s="45">
        <v>1106847.9438093188</v>
      </c>
      <c r="AZ16" s="46">
        <v>5452.452925169058</v>
      </c>
      <c r="BA16" s="4">
        <v>25801.462690461114</v>
      </c>
      <c r="BB16" s="4">
        <v>1105467.1647100002</v>
      </c>
      <c r="BC16" s="6">
        <v>5445.6510576847295</v>
      </c>
      <c r="BD16" s="13">
        <f t="shared" si="9"/>
        <v>20908.107430960285</v>
      </c>
      <c r="BE16" s="13">
        <f t="shared" si="10"/>
        <v>102.99560310817833</v>
      </c>
      <c r="BF16" s="13">
        <f t="shared" si="1"/>
        <v>18056.57143201097</v>
      </c>
      <c r="BG16" s="13">
        <f t="shared" si="11"/>
        <v>88.9486277438964</v>
      </c>
      <c r="BH16" s="13">
        <f t="shared" si="2"/>
        <v>18956.787432010984</v>
      </c>
      <c r="BI16" s="13">
        <f t="shared" si="12"/>
        <v>93.3831893202505</v>
      </c>
      <c r="BJ16" s="13">
        <f t="shared" si="3"/>
        <v>18956.78743201075</v>
      </c>
      <c r="BK16" s="13">
        <f t="shared" si="13"/>
        <v>93.38318932024958</v>
      </c>
      <c r="BL16" s="13">
        <f t="shared" si="4"/>
        <v>14595.837136535672</v>
      </c>
      <c r="BM16" s="13">
        <f t="shared" si="21"/>
        <v>71.90067554943653</v>
      </c>
      <c r="BN16" s="13">
        <f t="shared" si="5"/>
        <v>20688.066241323017</v>
      </c>
      <c r="BO16" s="13">
        <f t="shared" si="22"/>
        <v>101.91165636119695</v>
      </c>
      <c r="BP16" s="13">
        <f t="shared" si="6"/>
        <v>18956.787432010984</v>
      </c>
      <c r="BQ16" s="13">
        <f t="shared" si="23"/>
        <v>93.3831893202505</v>
      </c>
      <c r="BR16" s="13">
        <f t="shared" si="7"/>
        <v>18956.787432010984</v>
      </c>
      <c r="BS16" s="13">
        <f t="shared" si="24"/>
        <v>93.3831893202505</v>
      </c>
      <c r="BT16" s="13">
        <f t="shared" si="14"/>
        <v>23405.252511838684</v>
      </c>
      <c r="BU16" s="13">
        <f t="shared" si="25"/>
        <v>115.29681040314608</v>
      </c>
      <c r="BV16" s="13">
        <f t="shared" si="15"/>
        <v>48486.91111688572</v>
      </c>
      <c r="BW16" s="13">
        <f t="shared" si="26"/>
        <v>238.85177890091472</v>
      </c>
      <c r="BX16" s="13">
        <f t="shared" si="16"/>
        <v>9478.393722010776</v>
      </c>
      <c r="BY16" s="13">
        <f t="shared" si="27"/>
        <v>46.69159468970793</v>
      </c>
      <c r="BZ16" s="13">
        <f t="shared" si="17"/>
        <v>29865.64846370439</v>
      </c>
      <c r="CA16" s="13">
        <f t="shared" si="28"/>
        <v>147.12142100346955</v>
      </c>
      <c r="CB16" s="13">
        <f t="shared" si="18"/>
        <v>34930.13601806434</v>
      </c>
      <c r="CC16" s="13">
        <f t="shared" si="29"/>
        <v>172.0696355569671</v>
      </c>
      <c r="CD16" s="13">
        <f t="shared" si="19"/>
        <v>10859.172821329674</v>
      </c>
      <c r="CE16" s="13">
        <f t="shared" si="30"/>
        <v>53.49346217403763</v>
      </c>
      <c r="CF16" s="13">
        <f t="shared" si="20"/>
        <v>9478.39372201101</v>
      </c>
      <c r="CG16" s="13">
        <f t="shared" si="31"/>
        <v>46.691594689708836</v>
      </c>
      <c r="CH16" s="61">
        <v>203</v>
      </c>
      <c r="CI16" s="62">
        <v>1070651</v>
      </c>
      <c r="CJ16" s="62">
        <v>5274</v>
      </c>
    </row>
    <row r="17" spans="1:88" ht="15">
      <c r="A17" s="11">
        <v>101124</v>
      </c>
      <c r="B17" s="11">
        <v>2133381</v>
      </c>
      <c r="C17" s="11" t="s">
        <v>62</v>
      </c>
      <c r="D17" s="44">
        <v>181</v>
      </c>
      <c r="E17" s="13">
        <v>0</v>
      </c>
      <c r="F17" s="13">
        <v>1035436.5997484108</v>
      </c>
      <c r="G17" s="13">
        <v>38734</v>
      </c>
      <c r="H17" s="13">
        <f t="shared" si="0"/>
        <v>1074170.5997484108</v>
      </c>
      <c r="I17" s="30">
        <f t="shared" si="8"/>
        <v>5934.644197505032</v>
      </c>
      <c r="J17" s="39">
        <v>162</v>
      </c>
      <c r="K17" s="13">
        <v>113.53423893611574</v>
      </c>
      <c r="L17" s="13">
        <v>992457.811275293</v>
      </c>
      <c r="M17" s="14">
        <v>6126.282785649957</v>
      </c>
      <c r="N17" s="30">
        <v>2516.8057531861336</v>
      </c>
      <c r="O17" s="13">
        <v>996376.9836951825</v>
      </c>
      <c r="P17" s="14">
        <v>6150.475207994954</v>
      </c>
      <c r="Q17" s="13">
        <v>0</v>
      </c>
      <c r="R17" s="13">
        <v>992698.8807414158</v>
      </c>
      <c r="S17" s="14">
        <v>6127.7708687741715</v>
      </c>
      <c r="T17" s="13">
        <v>0</v>
      </c>
      <c r="U17" s="13">
        <v>998015.0540834985</v>
      </c>
      <c r="V17" s="14">
        <v>6160.586753601843</v>
      </c>
      <c r="W17" s="13">
        <v>0</v>
      </c>
      <c r="X17" s="13">
        <v>1021513.1877133031</v>
      </c>
      <c r="Y17" s="14">
        <v>6305.63696119323</v>
      </c>
      <c r="Z17" s="30">
        <v>0</v>
      </c>
      <c r="AA17" s="30">
        <v>996210.2678111291</v>
      </c>
      <c r="AB17" s="14">
        <v>6149.446097599563</v>
      </c>
      <c r="AC17" s="30">
        <v>0</v>
      </c>
      <c r="AD17" s="30">
        <v>993316.0085841654</v>
      </c>
      <c r="AE17" s="14">
        <v>6131.580299902255</v>
      </c>
      <c r="AF17" s="30">
        <v>1241.0131803341965</v>
      </c>
      <c r="AG17" s="30">
        <v>992457.8112752929</v>
      </c>
      <c r="AH17" s="14">
        <v>6126.282785649956</v>
      </c>
      <c r="AI17" s="45">
        <v>0</v>
      </c>
      <c r="AJ17" s="45">
        <v>994337.0726181417</v>
      </c>
      <c r="AK17" s="46">
        <v>6137.883164309516</v>
      </c>
      <c r="AL17" s="4">
        <v>0</v>
      </c>
      <c r="AM17" s="4">
        <v>1023443.828746307</v>
      </c>
      <c r="AN17" s="6">
        <v>6317.554498433993</v>
      </c>
      <c r="AO17" s="54">
        <v>0</v>
      </c>
      <c r="AP17" s="54">
        <v>1000545.3887345649</v>
      </c>
      <c r="AQ17" s="59">
        <v>6176.2061032997835</v>
      </c>
      <c r="AR17" s="45">
        <v>0</v>
      </c>
      <c r="AS17" s="45">
        <v>1008377.2166870245</v>
      </c>
      <c r="AT17" s="46">
        <v>6224.5507202902745</v>
      </c>
      <c r="AU17" s="4">
        <v>0</v>
      </c>
      <c r="AV17" s="4">
        <v>1007575.8604408437</v>
      </c>
      <c r="AW17" s="6">
        <v>6219.604076795332</v>
      </c>
      <c r="AX17" s="45">
        <v>0</v>
      </c>
      <c r="AY17" s="45">
        <v>997715.1330308606</v>
      </c>
      <c r="AZ17" s="46">
        <v>6158.735389079387</v>
      </c>
      <c r="BA17" s="4">
        <v>0</v>
      </c>
      <c r="BB17" s="4">
        <v>1002803.3063182723</v>
      </c>
      <c r="BC17" s="6">
        <v>6190.143866162174</v>
      </c>
      <c r="BD17" s="13">
        <f t="shared" si="9"/>
        <v>-81712.78847311775</v>
      </c>
      <c r="BE17" s="13">
        <f t="shared" si="10"/>
        <v>191.63858814492505</v>
      </c>
      <c r="BF17" s="13">
        <f t="shared" si="1"/>
        <v>-77793.61605322827</v>
      </c>
      <c r="BG17" s="13">
        <f t="shared" si="11"/>
        <v>215.83101048992194</v>
      </c>
      <c r="BH17" s="13">
        <f t="shared" si="2"/>
        <v>-81471.71900699497</v>
      </c>
      <c r="BI17" s="13">
        <f t="shared" si="12"/>
        <v>193.12667126913948</v>
      </c>
      <c r="BJ17" s="13">
        <f t="shared" si="3"/>
        <v>-76155.5456649122</v>
      </c>
      <c r="BK17" s="13">
        <f t="shared" si="13"/>
        <v>225.94255609681113</v>
      </c>
      <c r="BL17" s="13">
        <f t="shared" si="4"/>
        <v>-52657.41203510761</v>
      </c>
      <c r="BM17" s="13">
        <f t="shared" si="21"/>
        <v>370.99276368819756</v>
      </c>
      <c r="BN17" s="13">
        <f t="shared" si="5"/>
        <v>-77960.33193728165</v>
      </c>
      <c r="BO17" s="13">
        <f t="shared" si="22"/>
        <v>214.80190009453054</v>
      </c>
      <c r="BP17" s="13">
        <f t="shared" si="6"/>
        <v>-80854.59116424539</v>
      </c>
      <c r="BQ17" s="13">
        <f t="shared" si="23"/>
        <v>196.9361023972233</v>
      </c>
      <c r="BR17" s="13">
        <f t="shared" si="7"/>
        <v>-81712.78847311786</v>
      </c>
      <c r="BS17" s="13">
        <f t="shared" si="24"/>
        <v>191.63858814492414</v>
      </c>
      <c r="BT17" s="13">
        <f t="shared" si="14"/>
        <v>-79833.5271302691</v>
      </c>
      <c r="BU17" s="13">
        <f t="shared" si="25"/>
        <v>203.23896680448433</v>
      </c>
      <c r="BV17" s="13">
        <f t="shared" si="15"/>
        <v>-50726.77100210381</v>
      </c>
      <c r="BW17" s="13">
        <f t="shared" si="26"/>
        <v>382.9103009289611</v>
      </c>
      <c r="BX17" s="13">
        <f t="shared" si="16"/>
        <v>-73625.21101384587</v>
      </c>
      <c r="BY17" s="13">
        <f t="shared" si="27"/>
        <v>241.5619057947515</v>
      </c>
      <c r="BZ17" s="13">
        <f t="shared" si="17"/>
        <v>-65793.3830613863</v>
      </c>
      <c r="CA17" s="13">
        <f t="shared" si="28"/>
        <v>289.9065227852425</v>
      </c>
      <c r="CB17" s="13">
        <f t="shared" si="18"/>
        <v>-66594.73930756701</v>
      </c>
      <c r="CC17" s="13">
        <f t="shared" si="29"/>
        <v>284.9598792902998</v>
      </c>
      <c r="CD17" s="13">
        <f t="shared" si="19"/>
        <v>-76455.46671755018</v>
      </c>
      <c r="CE17" s="13">
        <f t="shared" si="30"/>
        <v>224.09119157435453</v>
      </c>
      <c r="CF17" s="13">
        <f t="shared" si="20"/>
        <v>-71367.2934301385</v>
      </c>
      <c r="CG17" s="13">
        <f t="shared" si="31"/>
        <v>255.49966865714214</v>
      </c>
      <c r="CH17" s="61">
        <v>181</v>
      </c>
      <c r="CI17" s="62">
        <v>1133280</v>
      </c>
      <c r="CJ17" s="62">
        <v>6261</v>
      </c>
    </row>
    <row r="18" spans="1:88" ht="15">
      <c r="A18" s="11">
        <v>101125</v>
      </c>
      <c r="B18" s="11">
        <v>2133414</v>
      </c>
      <c r="C18" s="11" t="s">
        <v>63</v>
      </c>
      <c r="D18" s="44">
        <v>207</v>
      </c>
      <c r="E18" s="13">
        <v>0</v>
      </c>
      <c r="F18" s="13">
        <v>1134529.6052600427</v>
      </c>
      <c r="G18" s="13">
        <v>44298</v>
      </c>
      <c r="H18" s="13">
        <f t="shared" si="0"/>
        <v>1178827.6052600427</v>
      </c>
      <c r="I18" s="30">
        <f t="shared" si="8"/>
        <v>5694.819349082332</v>
      </c>
      <c r="J18" s="39">
        <v>202</v>
      </c>
      <c r="K18" s="13">
        <v>0</v>
      </c>
      <c r="L18" s="13">
        <v>1174436.3872506958</v>
      </c>
      <c r="M18" s="14">
        <v>5814.041521043048</v>
      </c>
      <c r="N18" s="30">
        <v>8985.848811733975</v>
      </c>
      <c r="O18" s="13">
        <v>1174198.6557102026</v>
      </c>
      <c r="P18" s="14">
        <v>5812.864632228726</v>
      </c>
      <c r="Q18" s="13">
        <v>0</v>
      </c>
      <c r="R18" s="13">
        <v>1175680.2703266006</v>
      </c>
      <c r="S18" s="14">
        <v>5820.199358052479</v>
      </c>
      <c r="T18" s="13">
        <v>0</v>
      </c>
      <c r="U18" s="13">
        <v>1174078.1879066804</v>
      </c>
      <c r="V18" s="14">
        <v>5812.2682569637645</v>
      </c>
      <c r="W18" s="13">
        <v>0</v>
      </c>
      <c r="X18" s="13">
        <v>1197395.6840670225</v>
      </c>
      <c r="Y18" s="14">
        <v>5927.701406272388</v>
      </c>
      <c r="Z18" s="30">
        <v>0</v>
      </c>
      <c r="AA18" s="30">
        <v>1174316.0053772638</v>
      </c>
      <c r="AB18" s="14">
        <v>5813.445571174573</v>
      </c>
      <c r="AC18" s="30">
        <v>0</v>
      </c>
      <c r="AD18" s="30">
        <v>1176048.9139642431</v>
      </c>
      <c r="AE18" s="14">
        <v>5822.024326555659</v>
      </c>
      <c r="AF18" s="30">
        <v>0</v>
      </c>
      <c r="AG18" s="30">
        <v>1174233.1027979152</v>
      </c>
      <c r="AH18" s="14">
        <v>5813.035162365917</v>
      </c>
      <c r="AI18" s="45">
        <v>0</v>
      </c>
      <c r="AJ18" s="45">
        <v>1176921.2311242793</v>
      </c>
      <c r="AK18" s="46">
        <v>5826.342728338016</v>
      </c>
      <c r="AL18" s="4">
        <v>0</v>
      </c>
      <c r="AM18" s="4">
        <v>1202101.0628396461</v>
      </c>
      <c r="AN18" s="6">
        <v>5950.995360592307</v>
      </c>
      <c r="AO18" s="54">
        <v>0</v>
      </c>
      <c r="AP18" s="54">
        <v>1185464.187700774</v>
      </c>
      <c r="AQ18" s="59">
        <v>5868.63459257809</v>
      </c>
      <c r="AR18" s="45">
        <v>0</v>
      </c>
      <c r="AS18" s="45">
        <v>1186998.9091777436</v>
      </c>
      <c r="AT18" s="46">
        <v>5876.232223652196</v>
      </c>
      <c r="AU18" s="4">
        <v>0</v>
      </c>
      <c r="AV18" s="4">
        <v>1188487.9171748094</v>
      </c>
      <c r="AW18" s="6">
        <v>5883.603550370343</v>
      </c>
      <c r="AX18" s="45">
        <v>0</v>
      </c>
      <c r="AY18" s="45">
        <v>1181534.2419780237</v>
      </c>
      <c r="AZ18" s="46">
        <v>5849.17941573279</v>
      </c>
      <c r="BA18" s="4">
        <v>0</v>
      </c>
      <c r="BB18" s="4">
        <v>1188680.4772492077</v>
      </c>
      <c r="BC18" s="6">
        <v>5884.5568180653845</v>
      </c>
      <c r="BD18" s="13">
        <f t="shared" si="9"/>
        <v>-4391.218009346863</v>
      </c>
      <c r="BE18" s="13">
        <f t="shared" si="10"/>
        <v>119.22217196071597</v>
      </c>
      <c r="BF18" s="13">
        <f t="shared" si="1"/>
        <v>-4628.949549840065</v>
      </c>
      <c r="BG18" s="13">
        <f t="shared" si="11"/>
        <v>118.04528314639356</v>
      </c>
      <c r="BH18" s="13">
        <f t="shared" si="2"/>
        <v>-3147.3349334420636</v>
      </c>
      <c r="BI18" s="13">
        <f t="shared" si="12"/>
        <v>125.38000897014626</v>
      </c>
      <c r="BJ18" s="13">
        <f t="shared" si="3"/>
        <v>-4749.417353362311</v>
      </c>
      <c r="BK18" s="13">
        <f t="shared" si="13"/>
        <v>117.4489078814322</v>
      </c>
      <c r="BL18" s="13">
        <f t="shared" si="4"/>
        <v>18568.078806979815</v>
      </c>
      <c r="BM18" s="13">
        <f t="shared" si="21"/>
        <v>232.882057190056</v>
      </c>
      <c r="BN18" s="13">
        <f t="shared" si="5"/>
        <v>-4511.599882778944</v>
      </c>
      <c r="BO18" s="13">
        <f t="shared" si="22"/>
        <v>118.62622209224082</v>
      </c>
      <c r="BP18" s="13">
        <f t="shared" si="6"/>
        <v>-2778.6912957995664</v>
      </c>
      <c r="BQ18" s="13">
        <f t="shared" si="23"/>
        <v>127.20497747332684</v>
      </c>
      <c r="BR18" s="13">
        <f t="shared" si="7"/>
        <v>-4594.502462127479</v>
      </c>
      <c r="BS18" s="13">
        <f t="shared" si="24"/>
        <v>118.2158132835848</v>
      </c>
      <c r="BT18" s="13">
        <f t="shared" si="14"/>
        <v>-1906.3741357633844</v>
      </c>
      <c r="BU18" s="13">
        <f t="shared" si="25"/>
        <v>131.52337925568372</v>
      </c>
      <c r="BV18" s="13">
        <f t="shared" si="15"/>
        <v>23273.45757960342</v>
      </c>
      <c r="BW18" s="13">
        <f t="shared" si="26"/>
        <v>256.17601150997507</v>
      </c>
      <c r="BX18" s="13">
        <f t="shared" si="16"/>
        <v>6636.5824407313485</v>
      </c>
      <c r="BY18" s="13">
        <f t="shared" si="27"/>
        <v>173.8152434957574</v>
      </c>
      <c r="BZ18" s="13">
        <f t="shared" si="17"/>
        <v>8171.30391770089</v>
      </c>
      <c r="CA18" s="13">
        <f t="shared" si="28"/>
        <v>181.41287456986356</v>
      </c>
      <c r="CB18" s="13">
        <f t="shared" si="18"/>
        <v>9660.311914766673</v>
      </c>
      <c r="CC18" s="13">
        <f t="shared" si="29"/>
        <v>188.784201288011</v>
      </c>
      <c r="CD18" s="13">
        <f t="shared" si="19"/>
        <v>2706.6367179809604</v>
      </c>
      <c r="CE18" s="13">
        <f t="shared" si="30"/>
        <v>154.36006665045807</v>
      </c>
      <c r="CF18" s="13">
        <f t="shared" si="20"/>
        <v>9852.871989164967</v>
      </c>
      <c r="CG18" s="13">
        <f t="shared" si="31"/>
        <v>189.73746898305217</v>
      </c>
      <c r="CH18" s="61">
        <v>207</v>
      </c>
      <c r="CI18" s="62">
        <v>1245421</v>
      </c>
      <c r="CJ18" s="62">
        <v>6017</v>
      </c>
    </row>
    <row r="19" spans="1:88" ht="15">
      <c r="A19" s="11">
        <v>101126</v>
      </c>
      <c r="B19" s="11">
        <v>2133418</v>
      </c>
      <c r="C19" s="11" t="s">
        <v>64</v>
      </c>
      <c r="D19" s="44">
        <v>112</v>
      </c>
      <c r="E19" s="13">
        <v>119898.1268131841</v>
      </c>
      <c r="F19" s="13">
        <v>802491.3932145145</v>
      </c>
      <c r="G19" s="13">
        <v>23968</v>
      </c>
      <c r="H19" s="13">
        <f t="shared" si="0"/>
        <v>826459.3932145145</v>
      </c>
      <c r="I19" s="30">
        <f t="shared" si="8"/>
        <v>7379.101725129593</v>
      </c>
      <c r="J19" s="39">
        <v>117</v>
      </c>
      <c r="K19" s="13">
        <v>127636.73671252484</v>
      </c>
      <c r="L19" s="13">
        <v>871743.1170882857</v>
      </c>
      <c r="M19" s="14">
        <v>7450.795872549451</v>
      </c>
      <c r="N19" s="30">
        <v>111089.10446321357</v>
      </c>
      <c r="O19" s="13">
        <v>868793.3021597143</v>
      </c>
      <c r="P19" s="14">
        <v>7425.583779142857</v>
      </c>
      <c r="Q19" s="13">
        <v>130073.39256208648</v>
      </c>
      <c r="R19" s="13">
        <v>871743.1170882857</v>
      </c>
      <c r="S19" s="14">
        <v>7450.795872549451</v>
      </c>
      <c r="T19" s="13">
        <v>126494.06304495016</v>
      </c>
      <c r="U19" s="13">
        <v>871743.1170882857</v>
      </c>
      <c r="V19" s="14">
        <v>7450.795872549451</v>
      </c>
      <c r="W19" s="13">
        <v>110460.77547069837</v>
      </c>
      <c r="X19" s="13">
        <v>867972.3557325917</v>
      </c>
      <c r="Y19" s="14">
        <v>7418.567143013604</v>
      </c>
      <c r="Z19" s="30">
        <v>117974.65463709403</v>
      </c>
      <c r="AA19" s="30">
        <v>870431.6950168572</v>
      </c>
      <c r="AB19" s="14">
        <v>7439.587136896215</v>
      </c>
      <c r="AC19" s="30">
        <v>128281.30985738192</v>
      </c>
      <c r="AD19" s="30">
        <v>871743.1170882857</v>
      </c>
      <c r="AE19" s="14">
        <v>7450.795872549451</v>
      </c>
      <c r="AF19" s="30">
        <v>132490.1648472465</v>
      </c>
      <c r="AG19" s="30">
        <v>871743.1170882857</v>
      </c>
      <c r="AH19" s="14">
        <v>7450.795872549451</v>
      </c>
      <c r="AI19" s="45">
        <v>118979.24519344208</v>
      </c>
      <c r="AJ19" s="45">
        <v>864524.8668227143</v>
      </c>
      <c r="AK19" s="46">
        <v>7389.101425835165</v>
      </c>
      <c r="AL19" s="4">
        <v>82975.08627944946</v>
      </c>
      <c r="AM19" s="4">
        <v>862045.2540012856</v>
      </c>
      <c r="AN19" s="6">
        <v>7367.908153857143</v>
      </c>
      <c r="AO19" s="54">
        <v>117188.21985701854</v>
      </c>
      <c r="AP19" s="54">
        <v>864524.8668227143</v>
      </c>
      <c r="AQ19" s="59">
        <v>7389.101425835165</v>
      </c>
      <c r="AR19" s="45">
        <v>111792.0286768322</v>
      </c>
      <c r="AS19" s="45">
        <v>864524.8668227143</v>
      </c>
      <c r="AT19" s="46">
        <v>7389.101425835165</v>
      </c>
      <c r="AU19" s="4">
        <v>102756.96219847455</v>
      </c>
      <c r="AV19" s="4">
        <v>863422.4861441429</v>
      </c>
      <c r="AW19" s="6">
        <v>7379.679368753358</v>
      </c>
      <c r="AX19" s="45">
        <v>117885.91415808612</v>
      </c>
      <c r="AY19" s="45">
        <v>864524.8668227145</v>
      </c>
      <c r="AZ19" s="46">
        <v>7389.101425835166</v>
      </c>
      <c r="BA19" s="4">
        <v>116903.88086483748</v>
      </c>
      <c r="BB19" s="4">
        <v>864524.8668227143</v>
      </c>
      <c r="BC19" s="6">
        <v>7389.101425835165</v>
      </c>
      <c r="BD19" s="13">
        <f t="shared" si="9"/>
        <v>45283.72387377126</v>
      </c>
      <c r="BE19" s="13">
        <f t="shared" si="10"/>
        <v>71.69414741985747</v>
      </c>
      <c r="BF19" s="13">
        <f t="shared" si="1"/>
        <v>42333.9089451998</v>
      </c>
      <c r="BG19" s="13">
        <f t="shared" si="11"/>
        <v>46.48205401326322</v>
      </c>
      <c r="BH19" s="13">
        <f t="shared" si="2"/>
        <v>45283.72387377126</v>
      </c>
      <c r="BI19" s="13">
        <f t="shared" si="12"/>
        <v>71.69414741985747</v>
      </c>
      <c r="BJ19" s="13">
        <f t="shared" si="3"/>
        <v>45283.72387377126</v>
      </c>
      <c r="BK19" s="13">
        <f t="shared" si="13"/>
        <v>71.69414741985747</v>
      </c>
      <c r="BL19" s="13">
        <f t="shared" si="4"/>
        <v>41512.96251807723</v>
      </c>
      <c r="BM19" s="13">
        <f t="shared" si="21"/>
        <v>39.465417884011</v>
      </c>
      <c r="BN19" s="13">
        <f t="shared" si="5"/>
        <v>43972.30180234276</v>
      </c>
      <c r="BO19" s="13">
        <f t="shared" si="22"/>
        <v>60.48541176662184</v>
      </c>
      <c r="BP19" s="13">
        <f t="shared" si="6"/>
        <v>45283.72387377126</v>
      </c>
      <c r="BQ19" s="13">
        <f t="shared" si="23"/>
        <v>71.69414741985747</v>
      </c>
      <c r="BR19" s="13">
        <f t="shared" si="7"/>
        <v>45283.72387377126</v>
      </c>
      <c r="BS19" s="13">
        <f t="shared" si="24"/>
        <v>71.69414741985747</v>
      </c>
      <c r="BT19" s="13">
        <f t="shared" si="14"/>
        <v>38065.473608199856</v>
      </c>
      <c r="BU19" s="13">
        <f t="shared" si="25"/>
        <v>9.99970070557174</v>
      </c>
      <c r="BV19" s="13">
        <f t="shared" si="15"/>
        <v>35585.86078677117</v>
      </c>
      <c r="BW19" s="13">
        <f t="shared" si="26"/>
        <v>-11.193571272450754</v>
      </c>
      <c r="BX19" s="13">
        <f t="shared" si="16"/>
        <v>38065.473608199856</v>
      </c>
      <c r="BY19" s="13">
        <f t="shared" si="27"/>
        <v>9.99970070557174</v>
      </c>
      <c r="BZ19" s="13">
        <f t="shared" si="17"/>
        <v>38065.473608199856</v>
      </c>
      <c r="CA19" s="13">
        <f t="shared" si="28"/>
        <v>9.99970070557174</v>
      </c>
      <c r="CB19" s="13">
        <f t="shared" si="18"/>
        <v>36963.092929628445</v>
      </c>
      <c r="CC19" s="13">
        <f t="shared" si="29"/>
        <v>0.5776436237647431</v>
      </c>
      <c r="CD19" s="13">
        <f t="shared" si="19"/>
        <v>38065.47360819997</v>
      </c>
      <c r="CE19" s="13">
        <f t="shared" si="30"/>
        <v>9.99970070557265</v>
      </c>
      <c r="CF19" s="13">
        <f t="shared" si="20"/>
        <v>38065.473608199856</v>
      </c>
      <c r="CG19" s="13">
        <f t="shared" si="31"/>
        <v>9.99970070557174</v>
      </c>
      <c r="CH19" s="61">
        <v>112</v>
      </c>
      <c r="CI19" s="62">
        <v>863599</v>
      </c>
      <c r="CJ19" s="62">
        <v>7711</v>
      </c>
    </row>
    <row r="20" spans="1:88" ht="15">
      <c r="A20" s="11">
        <v>101127</v>
      </c>
      <c r="B20" s="11">
        <v>2133424</v>
      </c>
      <c r="C20" s="11" t="s">
        <v>65</v>
      </c>
      <c r="D20" s="44">
        <v>200</v>
      </c>
      <c r="E20" s="13">
        <v>0</v>
      </c>
      <c r="F20" s="13">
        <v>1043681.8349200494</v>
      </c>
      <c r="G20" s="13">
        <v>42800</v>
      </c>
      <c r="H20" s="13">
        <f t="shared" si="0"/>
        <v>1086481.8349200494</v>
      </c>
      <c r="I20" s="30">
        <f t="shared" si="8"/>
        <v>5432.409174600247</v>
      </c>
      <c r="J20" s="39">
        <v>197</v>
      </c>
      <c r="K20" s="13">
        <v>0</v>
      </c>
      <c r="L20" s="13">
        <v>1092448.8549085602</v>
      </c>
      <c r="M20" s="14">
        <v>5545.425659434316</v>
      </c>
      <c r="N20" s="30">
        <v>6190.483424464099</v>
      </c>
      <c r="O20" s="13">
        <v>1090758.1931380301</v>
      </c>
      <c r="P20" s="14">
        <v>5536.843619990001</v>
      </c>
      <c r="Q20" s="13">
        <v>11832.096391327545</v>
      </c>
      <c r="R20" s="13">
        <v>1090969.7438980301</v>
      </c>
      <c r="S20" s="14">
        <v>5537.917481715889</v>
      </c>
      <c r="T20" s="13">
        <v>0</v>
      </c>
      <c r="U20" s="13">
        <v>1093570.2798177889</v>
      </c>
      <c r="V20" s="14">
        <v>5551.118171663903</v>
      </c>
      <c r="W20" s="13">
        <v>0</v>
      </c>
      <c r="X20" s="13">
        <v>1087211.009648161</v>
      </c>
      <c r="Y20" s="14">
        <v>5518.837612427214</v>
      </c>
      <c r="Z20" s="30">
        <v>0</v>
      </c>
      <c r="AA20" s="30">
        <v>1092826.7696161536</v>
      </c>
      <c r="AB20" s="14">
        <v>5547.344008203825</v>
      </c>
      <c r="AC20" s="30">
        <v>4210.426949843578</v>
      </c>
      <c r="AD20" s="30">
        <v>1090969.7438980301</v>
      </c>
      <c r="AE20" s="14">
        <v>5537.917481715889</v>
      </c>
      <c r="AF20" s="30">
        <v>20505.593587937547</v>
      </c>
      <c r="AG20" s="30">
        <v>1090969.7438980301</v>
      </c>
      <c r="AH20" s="14">
        <v>5537.917481715889</v>
      </c>
      <c r="AI20" s="45">
        <v>0</v>
      </c>
      <c r="AJ20" s="45">
        <v>1094872.1927456688</v>
      </c>
      <c r="AK20" s="46">
        <v>5557.726866729284</v>
      </c>
      <c r="AL20" s="4">
        <v>0</v>
      </c>
      <c r="AM20" s="4">
        <v>1120542.8900126354</v>
      </c>
      <c r="AN20" s="6">
        <v>5688.034974683428</v>
      </c>
      <c r="AO20" s="54">
        <v>0</v>
      </c>
      <c r="AP20" s="54">
        <v>1088679.388708248</v>
      </c>
      <c r="AQ20" s="59">
        <v>5526.291313239838</v>
      </c>
      <c r="AR20" s="45">
        <v>0</v>
      </c>
      <c r="AS20" s="45">
        <v>1106171.18125541</v>
      </c>
      <c r="AT20" s="46">
        <v>5615.082138352334</v>
      </c>
      <c r="AU20" s="4">
        <v>0</v>
      </c>
      <c r="AV20" s="4">
        <v>1106647.8915177202</v>
      </c>
      <c r="AW20" s="6">
        <v>5617.501987399595</v>
      </c>
      <c r="AX20" s="45">
        <v>0</v>
      </c>
      <c r="AY20" s="45">
        <v>1092108.8695160816</v>
      </c>
      <c r="AZ20" s="46">
        <v>5543.699845259298</v>
      </c>
      <c r="BA20" s="4">
        <v>0</v>
      </c>
      <c r="BB20" s="4">
        <v>1084553.9164828875</v>
      </c>
      <c r="BC20" s="6">
        <v>5505.349829862373</v>
      </c>
      <c r="BD20" s="13">
        <f t="shared" si="9"/>
        <v>5967.019988510758</v>
      </c>
      <c r="BE20" s="13">
        <f t="shared" si="10"/>
        <v>113.01648483406916</v>
      </c>
      <c r="BF20" s="13">
        <f t="shared" si="1"/>
        <v>4276.358217980713</v>
      </c>
      <c r="BG20" s="13">
        <f t="shared" si="11"/>
        <v>104.43444538975382</v>
      </c>
      <c r="BH20" s="13">
        <f t="shared" si="2"/>
        <v>4487.9089779807255</v>
      </c>
      <c r="BI20" s="13">
        <f t="shared" si="12"/>
        <v>105.50830711564231</v>
      </c>
      <c r="BJ20" s="13">
        <f t="shared" si="3"/>
        <v>7088.4448977394495</v>
      </c>
      <c r="BK20" s="13">
        <f t="shared" si="13"/>
        <v>118.70899706365617</v>
      </c>
      <c r="BL20" s="13">
        <f t="shared" si="4"/>
        <v>729.1747281115968</v>
      </c>
      <c r="BM20" s="13">
        <f t="shared" si="21"/>
        <v>86.42843782696673</v>
      </c>
      <c r="BN20" s="13">
        <f t="shared" si="5"/>
        <v>6344.934696104145</v>
      </c>
      <c r="BO20" s="13">
        <f t="shared" si="22"/>
        <v>114.93483360357823</v>
      </c>
      <c r="BP20" s="13">
        <f t="shared" si="6"/>
        <v>4487.9089779807255</v>
      </c>
      <c r="BQ20" s="13">
        <f t="shared" si="23"/>
        <v>105.50830711564231</v>
      </c>
      <c r="BR20" s="13">
        <f t="shared" si="7"/>
        <v>4487.9089779807255</v>
      </c>
      <c r="BS20" s="13">
        <f t="shared" si="24"/>
        <v>105.50830711564231</v>
      </c>
      <c r="BT20" s="13">
        <f t="shared" si="14"/>
        <v>8390.357825619401</v>
      </c>
      <c r="BU20" s="13">
        <f t="shared" si="25"/>
        <v>125.31769212903691</v>
      </c>
      <c r="BV20" s="13">
        <f t="shared" si="15"/>
        <v>34061.05509258597</v>
      </c>
      <c r="BW20" s="13">
        <f t="shared" si="26"/>
        <v>255.62580008318128</v>
      </c>
      <c r="BX20" s="13">
        <f t="shared" si="16"/>
        <v>2197.553788198624</v>
      </c>
      <c r="BY20" s="13">
        <f t="shared" si="27"/>
        <v>93.88213863959118</v>
      </c>
      <c r="BZ20" s="13">
        <f t="shared" si="17"/>
        <v>19689.346335360548</v>
      </c>
      <c r="CA20" s="13">
        <f t="shared" si="28"/>
        <v>182.67296375208753</v>
      </c>
      <c r="CB20" s="13">
        <f t="shared" si="18"/>
        <v>20166.056597670773</v>
      </c>
      <c r="CC20" s="13">
        <f t="shared" si="29"/>
        <v>185.0928127993484</v>
      </c>
      <c r="CD20" s="13">
        <f t="shared" si="19"/>
        <v>5627.03459603223</v>
      </c>
      <c r="CE20" s="13">
        <f t="shared" si="30"/>
        <v>111.2906706590511</v>
      </c>
      <c r="CF20" s="13">
        <f t="shared" si="20"/>
        <v>-1927.9184371619485</v>
      </c>
      <c r="CG20" s="13">
        <f t="shared" si="31"/>
        <v>72.9406552621258</v>
      </c>
      <c r="CH20" s="61">
        <v>200</v>
      </c>
      <c r="CI20" s="62">
        <v>1139124</v>
      </c>
      <c r="CJ20" s="62">
        <v>5696</v>
      </c>
    </row>
    <row r="21" spans="1:88" ht="15">
      <c r="A21" s="11">
        <v>101128</v>
      </c>
      <c r="B21" s="11">
        <v>2133432</v>
      </c>
      <c r="C21" s="11" t="s">
        <v>66</v>
      </c>
      <c r="D21" s="44">
        <v>240</v>
      </c>
      <c r="E21" s="13">
        <v>0</v>
      </c>
      <c r="F21" s="13">
        <v>1289701.745750674</v>
      </c>
      <c r="G21" s="13">
        <v>51360</v>
      </c>
      <c r="H21" s="13">
        <f t="shared" si="0"/>
        <v>1341061.745750674</v>
      </c>
      <c r="I21" s="30">
        <f t="shared" si="8"/>
        <v>5587.757273961141</v>
      </c>
      <c r="J21" s="39">
        <v>230</v>
      </c>
      <c r="K21" s="13">
        <v>0</v>
      </c>
      <c r="L21" s="13">
        <v>1314784.9783926108</v>
      </c>
      <c r="M21" s="14">
        <v>5716.45642779396</v>
      </c>
      <c r="N21" s="30">
        <v>17049.219359623323</v>
      </c>
      <c r="O21" s="13">
        <v>1315092.9805194999</v>
      </c>
      <c r="P21" s="14">
        <v>5717.795567476086</v>
      </c>
      <c r="Q21" s="13">
        <v>2223.023066319605</v>
      </c>
      <c r="R21" s="13">
        <v>1314080.2375194998</v>
      </c>
      <c r="S21" s="14">
        <v>5713.392337041304</v>
      </c>
      <c r="T21" s="13">
        <v>0</v>
      </c>
      <c r="U21" s="13">
        <v>1314966.2914076885</v>
      </c>
      <c r="V21" s="14">
        <v>5717.2447452508195</v>
      </c>
      <c r="W21" s="13">
        <v>0</v>
      </c>
      <c r="X21" s="13">
        <v>1331004.765999852</v>
      </c>
      <c r="Y21" s="14">
        <v>5786.977243477617</v>
      </c>
      <c r="Z21" s="30">
        <v>2656.3448540645177</v>
      </c>
      <c r="AA21" s="30">
        <v>1314530.4805194999</v>
      </c>
      <c r="AB21" s="14">
        <v>5715.349915302173</v>
      </c>
      <c r="AC21" s="30">
        <v>0</v>
      </c>
      <c r="AD21" s="30">
        <v>1314448.9904347113</v>
      </c>
      <c r="AE21" s="14">
        <v>5714.995610585702</v>
      </c>
      <c r="AF21" s="30">
        <v>6042.821300028384</v>
      </c>
      <c r="AG21" s="30">
        <v>1314080.2375194998</v>
      </c>
      <c r="AH21" s="14">
        <v>5713.392337041304</v>
      </c>
      <c r="AI21" s="45">
        <v>0</v>
      </c>
      <c r="AJ21" s="45">
        <v>1317614.2560704532</v>
      </c>
      <c r="AK21" s="46">
        <v>5728.757635088927</v>
      </c>
      <c r="AL21" s="4">
        <v>0</v>
      </c>
      <c r="AM21" s="4">
        <v>1340045.240696861</v>
      </c>
      <c r="AN21" s="6">
        <v>5826.283655203743</v>
      </c>
      <c r="AO21" s="54">
        <v>0</v>
      </c>
      <c r="AP21" s="54">
        <v>1322997.318394071</v>
      </c>
      <c r="AQ21" s="59">
        <v>5752.162253887265</v>
      </c>
      <c r="AR21" s="45">
        <v>0</v>
      </c>
      <c r="AS21" s="45">
        <v>1329678.0037460276</v>
      </c>
      <c r="AT21" s="46">
        <v>5781.20871193925</v>
      </c>
      <c r="AU21" s="4">
        <v>0</v>
      </c>
      <c r="AV21" s="4">
        <v>1328010.4708804626</v>
      </c>
      <c r="AW21" s="6">
        <v>5773.95856904549</v>
      </c>
      <c r="AX21" s="45">
        <v>0</v>
      </c>
      <c r="AY21" s="45">
        <v>1320694.6609454514</v>
      </c>
      <c r="AZ21" s="46">
        <v>5742.150699762832</v>
      </c>
      <c r="BA21" s="4">
        <v>0</v>
      </c>
      <c r="BB21" s="4">
        <v>1324487.397030349</v>
      </c>
      <c r="BC21" s="6">
        <v>5758.640856653691</v>
      </c>
      <c r="BD21" s="13">
        <f t="shared" si="9"/>
        <v>-26276.767358063255</v>
      </c>
      <c r="BE21" s="13">
        <f t="shared" si="10"/>
        <v>128.6991538328184</v>
      </c>
      <c r="BF21" s="13">
        <f t="shared" si="1"/>
        <v>-25968.765231174184</v>
      </c>
      <c r="BG21" s="13">
        <f t="shared" si="11"/>
        <v>130.0382935149446</v>
      </c>
      <c r="BH21" s="13">
        <f t="shared" si="2"/>
        <v>-26981.5082311742</v>
      </c>
      <c r="BI21" s="13">
        <f t="shared" si="12"/>
        <v>125.63506308016258</v>
      </c>
      <c r="BJ21" s="13">
        <f t="shared" si="3"/>
        <v>-26095.454342985526</v>
      </c>
      <c r="BK21" s="13">
        <f t="shared" si="13"/>
        <v>129.48747128967807</v>
      </c>
      <c r="BL21" s="13">
        <f t="shared" si="4"/>
        <v>-10056.979750822065</v>
      </c>
      <c r="BM21" s="13">
        <f t="shared" si="21"/>
        <v>199.21996951647543</v>
      </c>
      <c r="BN21" s="13">
        <f t="shared" si="5"/>
        <v>-26531.265231174184</v>
      </c>
      <c r="BO21" s="13">
        <f t="shared" si="22"/>
        <v>127.5926413410316</v>
      </c>
      <c r="BP21" s="13">
        <f t="shared" si="6"/>
        <v>-26612.755315962713</v>
      </c>
      <c r="BQ21" s="13">
        <f t="shared" si="23"/>
        <v>127.23833662456036</v>
      </c>
      <c r="BR21" s="13">
        <f t="shared" si="7"/>
        <v>-26981.5082311742</v>
      </c>
      <c r="BS21" s="13">
        <f t="shared" si="24"/>
        <v>125.63506308016258</v>
      </c>
      <c r="BT21" s="13">
        <f t="shared" si="14"/>
        <v>-23447.48968022084</v>
      </c>
      <c r="BU21" s="13">
        <f t="shared" si="25"/>
        <v>141.00036112778525</v>
      </c>
      <c r="BV21" s="13">
        <f t="shared" si="15"/>
        <v>-1016.5050538131036</v>
      </c>
      <c r="BW21" s="13">
        <f t="shared" si="26"/>
        <v>238.52638124260193</v>
      </c>
      <c r="BX21" s="13">
        <f t="shared" si="16"/>
        <v>-18064.42735660309</v>
      </c>
      <c r="BY21" s="13">
        <f t="shared" si="27"/>
        <v>164.40497992612381</v>
      </c>
      <c r="BZ21" s="13">
        <f t="shared" si="17"/>
        <v>-11383.742004646454</v>
      </c>
      <c r="CA21" s="13">
        <f t="shared" si="28"/>
        <v>193.45143797810852</v>
      </c>
      <c r="CB21" s="13">
        <f t="shared" si="18"/>
        <v>-13051.274870211491</v>
      </c>
      <c r="CC21" s="13">
        <f t="shared" si="29"/>
        <v>186.2012950843482</v>
      </c>
      <c r="CD21" s="13">
        <f t="shared" si="19"/>
        <v>-20367.084805222694</v>
      </c>
      <c r="CE21" s="13">
        <f t="shared" si="30"/>
        <v>154.39342580169068</v>
      </c>
      <c r="CF21" s="13">
        <f t="shared" si="20"/>
        <v>-16574.348720325157</v>
      </c>
      <c r="CG21" s="13">
        <f t="shared" si="31"/>
        <v>170.88358269254968</v>
      </c>
      <c r="CH21" s="61">
        <v>240</v>
      </c>
      <c r="CI21" s="62">
        <v>1387108</v>
      </c>
      <c r="CJ21" s="62">
        <v>5780</v>
      </c>
    </row>
    <row r="22" spans="1:88" ht="15">
      <c r="A22" s="11">
        <v>101129</v>
      </c>
      <c r="B22" s="11">
        <v>2133440</v>
      </c>
      <c r="C22" s="11" t="s">
        <v>67</v>
      </c>
      <c r="D22" s="44">
        <v>177</v>
      </c>
      <c r="E22" s="13">
        <v>0</v>
      </c>
      <c r="F22" s="13">
        <v>990759.8960144962</v>
      </c>
      <c r="G22" s="13">
        <v>37878</v>
      </c>
      <c r="H22" s="13">
        <f t="shared" si="0"/>
        <v>1028637.8960144962</v>
      </c>
      <c r="I22" s="30">
        <f t="shared" si="8"/>
        <v>5811.513536805063</v>
      </c>
      <c r="J22" s="39">
        <v>180</v>
      </c>
      <c r="K22" s="13">
        <v>0</v>
      </c>
      <c r="L22" s="13">
        <v>1062293.8521335362</v>
      </c>
      <c r="M22" s="14">
        <v>5901.632511852979</v>
      </c>
      <c r="N22" s="30">
        <v>1239.3853438133622</v>
      </c>
      <c r="O22" s="13">
        <v>1060216.371816949</v>
      </c>
      <c r="P22" s="14">
        <v>5890.090954538606</v>
      </c>
      <c r="Q22" s="13">
        <v>268.62207151996165</v>
      </c>
      <c r="R22" s="13">
        <v>1061894.7406305084</v>
      </c>
      <c r="S22" s="14">
        <v>5899.415225725047</v>
      </c>
      <c r="T22" s="13">
        <v>2169.1267238864875</v>
      </c>
      <c r="U22" s="13">
        <v>1061894.7406305084</v>
      </c>
      <c r="V22" s="14">
        <v>5899.415225725047</v>
      </c>
      <c r="W22" s="13">
        <v>0</v>
      </c>
      <c r="X22" s="13">
        <v>1075745.5722380197</v>
      </c>
      <c r="Y22" s="14">
        <v>5976.364290211221</v>
      </c>
      <c r="Z22" s="30">
        <v>0</v>
      </c>
      <c r="AA22" s="30">
        <v>1064365.9752166164</v>
      </c>
      <c r="AB22" s="14">
        <v>5913.14430675898</v>
      </c>
      <c r="AC22" s="30">
        <v>0</v>
      </c>
      <c r="AD22" s="30">
        <v>1062842.6850076835</v>
      </c>
      <c r="AE22" s="14">
        <v>5904.681583376019</v>
      </c>
      <c r="AF22" s="30">
        <v>2446.249413223479</v>
      </c>
      <c r="AG22" s="30">
        <v>1061894.7406305084</v>
      </c>
      <c r="AH22" s="14">
        <v>5899.415225725047</v>
      </c>
      <c r="AI22" s="45">
        <v>0</v>
      </c>
      <c r="AJ22" s="45">
        <v>1064508.0694466303</v>
      </c>
      <c r="AK22" s="46">
        <v>5913.933719147946</v>
      </c>
      <c r="AL22" s="4">
        <v>0</v>
      </c>
      <c r="AM22" s="4">
        <v>1091847.7095890364</v>
      </c>
      <c r="AN22" s="6">
        <v>6065.82060882798</v>
      </c>
      <c r="AO22" s="54">
        <v>0</v>
      </c>
      <c r="AP22" s="54">
        <v>1070344.4607735986</v>
      </c>
      <c r="AQ22" s="59">
        <v>5946.3581154088815</v>
      </c>
      <c r="AR22" s="45">
        <v>0</v>
      </c>
      <c r="AS22" s="45">
        <v>1071239.1279105397</v>
      </c>
      <c r="AT22" s="46">
        <v>5951.328488391888</v>
      </c>
      <c r="AU22" s="4">
        <v>0</v>
      </c>
      <c r="AV22" s="4">
        <v>1076994.4114718551</v>
      </c>
      <c r="AW22" s="6">
        <v>5983.302285954751</v>
      </c>
      <c r="AX22" s="45">
        <v>0</v>
      </c>
      <c r="AY22" s="45">
        <v>1067730.601059567</v>
      </c>
      <c r="AZ22" s="46">
        <v>5931.83667255315</v>
      </c>
      <c r="BA22" s="4">
        <v>0</v>
      </c>
      <c r="BB22" s="4">
        <v>1072322.389243189</v>
      </c>
      <c r="BC22" s="6">
        <v>5957.346606906605</v>
      </c>
      <c r="BD22" s="13">
        <f t="shared" si="9"/>
        <v>33655.95611904003</v>
      </c>
      <c r="BE22" s="13">
        <f t="shared" si="10"/>
        <v>90.11897504791614</v>
      </c>
      <c r="BF22" s="13">
        <f t="shared" si="1"/>
        <v>31578.47580245277</v>
      </c>
      <c r="BG22" s="13">
        <f t="shared" si="11"/>
        <v>78.57741773354246</v>
      </c>
      <c r="BH22" s="13">
        <f t="shared" si="2"/>
        <v>33256.84461601218</v>
      </c>
      <c r="BI22" s="13">
        <f t="shared" si="12"/>
        <v>87.90168891998383</v>
      </c>
      <c r="BJ22" s="13">
        <f t="shared" si="3"/>
        <v>33256.84461601218</v>
      </c>
      <c r="BK22" s="13">
        <f t="shared" si="13"/>
        <v>87.90168891998383</v>
      </c>
      <c r="BL22" s="13">
        <f t="shared" si="4"/>
        <v>47107.67622352345</v>
      </c>
      <c r="BM22" s="13">
        <f t="shared" si="21"/>
        <v>164.8507534061573</v>
      </c>
      <c r="BN22" s="13">
        <f t="shared" si="5"/>
        <v>35728.07920212019</v>
      </c>
      <c r="BO22" s="13">
        <f t="shared" si="22"/>
        <v>101.63076995391657</v>
      </c>
      <c r="BP22" s="13">
        <f t="shared" si="6"/>
        <v>34204.78899318725</v>
      </c>
      <c r="BQ22" s="13">
        <f t="shared" si="23"/>
        <v>93.168046570956</v>
      </c>
      <c r="BR22" s="13">
        <f t="shared" si="7"/>
        <v>33256.84461601218</v>
      </c>
      <c r="BS22" s="13">
        <f t="shared" si="24"/>
        <v>87.90168891998383</v>
      </c>
      <c r="BT22" s="13">
        <f t="shared" si="14"/>
        <v>35870.17343213409</v>
      </c>
      <c r="BU22" s="13">
        <f t="shared" si="25"/>
        <v>102.42018234288298</v>
      </c>
      <c r="BV22" s="13">
        <f t="shared" si="15"/>
        <v>63209.813574540196</v>
      </c>
      <c r="BW22" s="13">
        <f t="shared" si="26"/>
        <v>254.30707202291705</v>
      </c>
      <c r="BX22" s="13">
        <f t="shared" si="16"/>
        <v>41706.56475910242</v>
      </c>
      <c r="BY22" s="13">
        <f t="shared" si="27"/>
        <v>134.84457860381826</v>
      </c>
      <c r="BZ22" s="13">
        <f t="shared" si="17"/>
        <v>42601.23189604352</v>
      </c>
      <c r="CA22" s="13">
        <f t="shared" si="28"/>
        <v>139.81495158682446</v>
      </c>
      <c r="CB22" s="13">
        <f t="shared" si="18"/>
        <v>48356.51545735891</v>
      </c>
      <c r="CC22" s="13">
        <f t="shared" si="29"/>
        <v>171.78874914968765</v>
      </c>
      <c r="CD22" s="13">
        <f t="shared" si="19"/>
        <v>39092.70504507073</v>
      </c>
      <c r="CE22" s="13">
        <f t="shared" si="30"/>
        <v>120.32313574808632</v>
      </c>
      <c r="CF22" s="13">
        <f t="shared" si="20"/>
        <v>43684.493228692794</v>
      </c>
      <c r="CG22" s="13">
        <f t="shared" si="31"/>
        <v>145.83307010154203</v>
      </c>
      <c r="CH22" s="61">
        <v>177</v>
      </c>
      <c r="CI22" s="62">
        <v>1075203</v>
      </c>
      <c r="CJ22" s="62">
        <v>6075</v>
      </c>
    </row>
    <row r="23" spans="1:88" ht="15">
      <c r="A23" s="11">
        <v>101130</v>
      </c>
      <c r="B23" s="11">
        <v>2133446</v>
      </c>
      <c r="C23" s="11" t="s">
        <v>68</v>
      </c>
      <c r="D23" s="44">
        <v>151</v>
      </c>
      <c r="E23" s="13">
        <v>0</v>
      </c>
      <c r="F23" s="13">
        <v>823308.4997411966</v>
      </c>
      <c r="G23" s="13">
        <v>32314</v>
      </c>
      <c r="H23" s="13">
        <f t="shared" si="0"/>
        <v>855622.4997411966</v>
      </c>
      <c r="I23" s="30">
        <f t="shared" si="8"/>
        <v>5666.374170471501</v>
      </c>
      <c r="J23" s="39">
        <v>138</v>
      </c>
      <c r="K23" s="13">
        <v>0</v>
      </c>
      <c r="L23" s="13">
        <v>807900.3459725389</v>
      </c>
      <c r="M23" s="14">
        <v>5854.35033313434</v>
      </c>
      <c r="N23" s="30">
        <v>0</v>
      </c>
      <c r="O23" s="13">
        <v>815859.9356328985</v>
      </c>
      <c r="P23" s="14">
        <v>5912.028519078975</v>
      </c>
      <c r="Q23" s="13">
        <v>16472.422315527743</v>
      </c>
      <c r="R23" s="13">
        <v>806836.3457600793</v>
      </c>
      <c r="S23" s="14">
        <v>5846.640186667241</v>
      </c>
      <c r="T23" s="13">
        <v>0</v>
      </c>
      <c r="U23" s="13">
        <v>808822.4058794428</v>
      </c>
      <c r="V23" s="14">
        <v>5861.031926662629</v>
      </c>
      <c r="W23" s="13">
        <v>12880.370016030995</v>
      </c>
      <c r="X23" s="13">
        <v>804569.344900847</v>
      </c>
      <c r="Y23" s="14">
        <v>5830.212644209036</v>
      </c>
      <c r="Z23" s="30">
        <v>0</v>
      </c>
      <c r="AA23" s="30">
        <v>814158.1603362338</v>
      </c>
      <c r="AB23" s="14">
        <v>5899.69681403068</v>
      </c>
      <c r="AC23" s="30">
        <v>7027.474644444715</v>
      </c>
      <c r="AD23" s="30">
        <v>806836.3457600794</v>
      </c>
      <c r="AE23" s="14">
        <v>5846.640186667242</v>
      </c>
      <c r="AF23" s="30">
        <v>26654.18333791771</v>
      </c>
      <c r="AG23" s="30">
        <v>806836.3457600794</v>
      </c>
      <c r="AH23" s="14">
        <v>5846.640186667242</v>
      </c>
      <c r="AI23" s="45">
        <v>0</v>
      </c>
      <c r="AJ23" s="45">
        <v>809597.9125792445</v>
      </c>
      <c r="AK23" s="46">
        <v>5866.651540429308</v>
      </c>
      <c r="AL23" s="4">
        <v>0</v>
      </c>
      <c r="AM23" s="4">
        <v>841060.823355089</v>
      </c>
      <c r="AN23" s="6">
        <v>6094.643647500646</v>
      </c>
      <c r="AO23" s="54">
        <v>3213.663423933929</v>
      </c>
      <c r="AP23" s="54">
        <v>800261.6492330198</v>
      </c>
      <c r="AQ23" s="59">
        <v>5798.997458210289</v>
      </c>
      <c r="AR23" s="45">
        <v>0</v>
      </c>
      <c r="AS23" s="45">
        <v>817649.4332824463</v>
      </c>
      <c r="AT23" s="46">
        <v>5924.995893351061</v>
      </c>
      <c r="AU23" s="4">
        <v>0</v>
      </c>
      <c r="AV23" s="4">
        <v>823839.9614652501</v>
      </c>
      <c r="AW23" s="6">
        <v>5969.85479322645</v>
      </c>
      <c r="AX23" s="45">
        <v>0</v>
      </c>
      <c r="AY23" s="45">
        <v>803556.2734220789</v>
      </c>
      <c r="AZ23" s="46">
        <v>5822.871546536804</v>
      </c>
      <c r="BA23" s="4">
        <v>10209.498324331484</v>
      </c>
      <c r="BB23" s="4">
        <v>800261.6492330198</v>
      </c>
      <c r="BC23" s="6">
        <v>5798.997458210289</v>
      </c>
      <c r="BD23" s="13">
        <f t="shared" si="9"/>
        <v>-47722.15376865771</v>
      </c>
      <c r="BE23" s="13">
        <f t="shared" si="10"/>
        <v>187.97616266283876</v>
      </c>
      <c r="BF23" s="13">
        <f t="shared" si="1"/>
        <v>-39762.56410829816</v>
      </c>
      <c r="BG23" s="13">
        <f t="shared" si="11"/>
        <v>245.65434860747337</v>
      </c>
      <c r="BH23" s="13">
        <f t="shared" si="2"/>
        <v>-48786.1539811173</v>
      </c>
      <c r="BI23" s="13">
        <f t="shared" si="12"/>
        <v>180.26601619574012</v>
      </c>
      <c r="BJ23" s="13">
        <f t="shared" si="3"/>
        <v>-46800.09386175382</v>
      </c>
      <c r="BK23" s="13">
        <f t="shared" si="13"/>
        <v>194.6577561911281</v>
      </c>
      <c r="BL23" s="13">
        <f t="shared" si="4"/>
        <v>-51053.154840349685</v>
      </c>
      <c r="BM23" s="13">
        <f t="shared" si="21"/>
        <v>163.8384737375345</v>
      </c>
      <c r="BN23" s="13">
        <f t="shared" si="5"/>
        <v>-41464.33940496284</v>
      </c>
      <c r="BO23" s="13">
        <f t="shared" si="22"/>
        <v>233.3226435591787</v>
      </c>
      <c r="BP23" s="13">
        <f t="shared" si="6"/>
        <v>-48786.15398111718</v>
      </c>
      <c r="BQ23" s="13">
        <f t="shared" si="23"/>
        <v>180.26601619574103</v>
      </c>
      <c r="BR23" s="13">
        <f t="shared" si="7"/>
        <v>-48786.15398111718</v>
      </c>
      <c r="BS23" s="13">
        <f t="shared" si="24"/>
        <v>180.26601619574103</v>
      </c>
      <c r="BT23" s="13">
        <f t="shared" si="14"/>
        <v>-46024.587161952164</v>
      </c>
      <c r="BU23" s="13">
        <f t="shared" si="25"/>
        <v>200.2773699578065</v>
      </c>
      <c r="BV23" s="13">
        <f t="shared" si="15"/>
        <v>-14561.676386107574</v>
      </c>
      <c r="BW23" s="13">
        <f t="shared" si="26"/>
        <v>428.2694770291446</v>
      </c>
      <c r="BX23" s="13">
        <f t="shared" si="16"/>
        <v>-55360.85050817684</v>
      </c>
      <c r="BY23" s="13">
        <f t="shared" si="27"/>
        <v>132.62328773878744</v>
      </c>
      <c r="BZ23" s="13">
        <f t="shared" si="17"/>
        <v>-37973.06645875028</v>
      </c>
      <c r="CA23" s="13">
        <f t="shared" si="28"/>
        <v>258.62172287955946</v>
      </c>
      <c r="CB23" s="13">
        <f t="shared" si="18"/>
        <v>-31782.538275946514</v>
      </c>
      <c r="CC23" s="13">
        <f t="shared" si="29"/>
        <v>303.48062275494885</v>
      </c>
      <c r="CD23" s="13">
        <f t="shared" si="19"/>
        <v>-52066.226319117704</v>
      </c>
      <c r="CE23" s="13">
        <f t="shared" si="30"/>
        <v>156.4973760653029</v>
      </c>
      <c r="CF23" s="13">
        <f t="shared" si="20"/>
        <v>-55360.85050817684</v>
      </c>
      <c r="CG23" s="13">
        <f t="shared" si="31"/>
        <v>132.62328773878744</v>
      </c>
      <c r="CH23" s="61">
        <v>151</v>
      </c>
      <c r="CI23" s="62">
        <v>855681</v>
      </c>
      <c r="CJ23" s="62">
        <v>5667</v>
      </c>
    </row>
    <row r="24" spans="1:88" ht="15">
      <c r="A24" s="11">
        <v>101131</v>
      </c>
      <c r="B24" s="11">
        <v>2133451</v>
      </c>
      <c r="C24" s="11" t="s">
        <v>69</v>
      </c>
      <c r="D24" s="44">
        <v>172</v>
      </c>
      <c r="E24" s="13">
        <v>21657.173594482952</v>
      </c>
      <c r="F24" s="13">
        <v>951326.4239260062</v>
      </c>
      <c r="G24" s="13">
        <v>36808</v>
      </c>
      <c r="H24" s="13">
        <f t="shared" si="0"/>
        <v>988134.4239260062</v>
      </c>
      <c r="I24" s="30">
        <f t="shared" si="8"/>
        <v>5744.967580965153</v>
      </c>
      <c r="J24" s="39">
        <v>146</v>
      </c>
      <c r="K24" s="13">
        <v>17853.781220540746</v>
      </c>
      <c r="L24" s="13">
        <v>873463.7795557443</v>
      </c>
      <c r="M24" s="14">
        <v>5982.628627094139</v>
      </c>
      <c r="N24" s="30">
        <v>18081.909114079994</v>
      </c>
      <c r="O24" s="13">
        <v>879503.6008580698</v>
      </c>
      <c r="P24" s="14">
        <v>6023.997266151163</v>
      </c>
      <c r="Q24" s="13">
        <v>32245.353362421436</v>
      </c>
      <c r="R24" s="13">
        <v>873463.7795557443</v>
      </c>
      <c r="S24" s="14">
        <v>5982.628627094139</v>
      </c>
      <c r="T24" s="13">
        <v>16238.141053853991</v>
      </c>
      <c r="U24" s="13">
        <v>873463.7795557443</v>
      </c>
      <c r="V24" s="14">
        <v>5982.628627094139</v>
      </c>
      <c r="W24" s="13">
        <v>23288.36904419149</v>
      </c>
      <c r="X24" s="13">
        <v>871500.4153055325</v>
      </c>
      <c r="Y24" s="14">
        <v>5969.180926750223</v>
      </c>
      <c r="Z24" s="30">
        <v>15078.41152602151</v>
      </c>
      <c r="AA24" s="30">
        <v>876148.9496952791</v>
      </c>
      <c r="AB24" s="14">
        <v>6001.020203392322</v>
      </c>
      <c r="AC24" s="30">
        <v>24333.599788328385</v>
      </c>
      <c r="AD24" s="30">
        <v>873463.7795557444</v>
      </c>
      <c r="AE24" s="14">
        <v>5982.628627094139</v>
      </c>
      <c r="AF24" s="30">
        <v>40936.63410528811</v>
      </c>
      <c r="AG24" s="30">
        <v>873463.7795557443</v>
      </c>
      <c r="AH24" s="14">
        <v>5982.628627094139</v>
      </c>
      <c r="AI24" s="45">
        <v>8803.942704929073</v>
      </c>
      <c r="AJ24" s="45">
        <v>866209.9173051978</v>
      </c>
      <c r="AK24" s="46">
        <v>5932.944639076697</v>
      </c>
      <c r="AL24" s="4">
        <v>0</v>
      </c>
      <c r="AM24" s="4">
        <v>888083.5004935538</v>
      </c>
      <c r="AN24" s="6">
        <v>6082.763702010642</v>
      </c>
      <c r="AO24" s="54">
        <v>17919.9468711357</v>
      </c>
      <c r="AP24" s="54">
        <v>866209.9173051978</v>
      </c>
      <c r="AQ24" s="59">
        <v>5932.944639076697</v>
      </c>
      <c r="AR24" s="45">
        <v>0</v>
      </c>
      <c r="AS24" s="45">
        <v>866564.3776384012</v>
      </c>
      <c r="AT24" s="46">
        <v>5935.372449578091</v>
      </c>
      <c r="AU24" s="4">
        <v>0</v>
      </c>
      <c r="AV24" s="4">
        <v>871313.60313184</v>
      </c>
      <c r="AW24" s="6">
        <v>5967.901391313972</v>
      </c>
      <c r="AX24" s="45">
        <v>13115.09451792071</v>
      </c>
      <c r="AY24" s="45">
        <v>866209.9173051978</v>
      </c>
      <c r="AZ24" s="46">
        <v>5932.944639076697</v>
      </c>
      <c r="BA24" s="4">
        <v>23240.610122619357</v>
      </c>
      <c r="BB24" s="4">
        <v>866209.9173051977</v>
      </c>
      <c r="BC24" s="6">
        <v>5932.944639076696</v>
      </c>
      <c r="BD24" s="13">
        <f t="shared" si="9"/>
        <v>-114670.64437026193</v>
      </c>
      <c r="BE24" s="13">
        <f t="shared" si="10"/>
        <v>237.66104612898653</v>
      </c>
      <c r="BF24" s="13">
        <f t="shared" si="1"/>
        <v>-108630.82306793635</v>
      </c>
      <c r="BG24" s="13">
        <f t="shared" si="11"/>
        <v>279.0296851860103</v>
      </c>
      <c r="BH24" s="13">
        <f t="shared" si="2"/>
        <v>-114670.64437026193</v>
      </c>
      <c r="BI24" s="13">
        <f t="shared" si="12"/>
        <v>237.66104612898653</v>
      </c>
      <c r="BJ24" s="13">
        <f t="shared" si="3"/>
        <v>-114670.64437026193</v>
      </c>
      <c r="BK24" s="13">
        <f t="shared" si="13"/>
        <v>237.66104612898653</v>
      </c>
      <c r="BL24" s="13">
        <f t="shared" si="4"/>
        <v>-116634.00862047367</v>
      </c>
      <c r="BM24" s="13">
        <f t="shared" si="21"/>
        <v>224.2133457850705</v>
      </c>
      <c r="BN24" s="13">
        <f t="shared" si="5"/>
        <v>-111985.47423072706</v>
      </c>
      <c r="BO24" s="13">
        <f t="shared" si="22"/>
        <v>256.0526224271698</v>
      </c>
      <c r="BP24" s="13">
        <f t="shared" si="6"/>
        <v>-114670.64437026181</v>
      </c>
      <c r="BQ24" s="13">
        <f t="shared" si="23"/>
        <v>237.66104612898653</v>
      </c>
      <c r="BR24" s="13">
        <f t="shared" si="7"/>
        <v>-114670.64437026193</v>
      </c>
      <c r="BS24" s="13">
        <f t="shared" si="24"/>
        <v>237.66104612898653</v>
      </c>
      <c r="BT24" s="13">
        <f t="shared" si="14"/>
        <v>-121924.50662080839</v>
      </c>
      <c r="BU24" s="13">
        <f t="shared" si="25"/>
        <v>187.97705811154447</v>
      </c>
      <c r="BV24" s="13">
        <f t="shared" si="15"/>
        <v>-100050.92343245237</v>
      </c>
      <c r="BW24" s="13">
        <f t="shared" si="26"/>
        <v>337.7961210454896</v>
      </c>
      <c r="BX24" s="13">
        <f t="shared" si="16"/>
        <v>-121924.50662080839</v>
      </c>
      <c r="BY24" s="13">
        <f t="shared" si="27"/>
        <v>187.97705811154447</v>
      </c>
      <c r="BZ24" s="13">
        <f t="shared" si="17"/>
        <v>-121570.04628760496</v>
      </c>
      <c r="CA24" s="13">
        <f t="shared" si="28"/>
        <v>190.40486861293812</v>
      </c>
      <c r="CB24" s="13">
        <f t="shared" si="18"/>
        <v>-116820.82079416618</v>
      </c>
      <c r="CC24" s="13">
        <f t="shared" si="29"/>
        <v>222.93381034881986</v>
      </c>
      <c r="CD24" s="13">
        <f t="shared" si="19"/>
        <v>-121924.50662080839</v>
      </c>
      <c r="CE24" s="13">
        <f t="shared" si="30"/>
        <v>187.97705811154447</v>
      </c>
      <c r="CF24" s="13">
        <f t="shared" si="20"/>
        <v>-121924.5066208085</v>
      </c>
      <c r="CG24" s="13">
        <f t="shared" si="31"/>
        <v>187.97705811154356</v>
      </c>
      <c r="CH24" s="61">
        <v>172</v>
      </c>
      <c r="CI24" s="62">
        <v>1039883</v>
      </c>
      <c r="CJ24" s="62">
        <v>6046</v>
      </c>
    </row>
    <row r="25" spans="1:88" ht="15">
      <c r="A25" s="11">
        <v>101132</v>
      </c>
      <c r="B25" s="11">
        <v>2133453</v>
      </c>
      <c r="C25" s="11" t="s">
        <v>70</v>
      </c>
      <c r="D25" s="44">
        <v>151</v>
      </c>
      <c r="E25" s="13">
        <v>87400.88217316402</v>
      </c>
      <c r="F25" s="13">
        <v>917471.8684585395</v>
      </c>
      <c r="G25" s="13">
        <v>33619.5</v>
      </c>
      <c r="H25" s="13">
        <f t="shared" si="0"/>
        <v>951091.3684585395</v>
      </c>
      <c r="I25" s="30">
        <f t="shared" si="8"/>
        <v>6298.618334162513</v>
      </c>
      <c r="J25" s="39">
        <v>151</v>
      </c>
      <c r="K25" s="13">
        <v>89526.77875728968</v>
      </c>
      <c r="L25" s="13">
        <v>967464.1011120001</v>
      </c>
      <c r="M25" s="14">
        <v>6407.047027231789</v>
      </c>
      <c r="N25" s="30">
        <v>84157.30450573674</v>
      </c>
      <c r="O25" s="13">
        <v>966563.8851120002</v>
      </c>
      <c r="P25" s="14">
        <v>6401.085331867551</v>
      </c>
      <c r="Q25" s="13">
        <v>110790.36463239635</v>
      </c>
      <c r="R25" s="13">
        <v>967464.1011120001</v>
      </c>
      <c r="S25" s="14">
        <v>6407.047027231789</v>
      </c>
      <c r="T25" s="13">
        <v>92417.66645569693</v>
      </c>
      <c r="U25" s="13">
        <v>967464.1011120001</v>
      </c>
      <c r="V25" s="14">
        <v>6407.047027231789</v>
      </c>
      <c r="W25" s="13">
        <v>115662.11007186794</v>
      </c>
      <c r="X25" s="13">
        <v>963678.1695514044</v>
      </c>
      <c r="Y25" s="14">
        <v>6381.974632790758</v>
      </c>
      <c r="Z25" s="30">
        <v>84164.31950426105</v>
      </c>
      <c r="AA25" s="30">
        <v>967063.8851119999</v>
      </c>
      <c r="AB25" s="14">
        <v>6404.396590145695</v>
      </c>
      <c r="AC25" s="30">
        <v>99418.08475665083</v>
      </c>
      <c r="AD25" s="30">
        <v>967464.1011120001</v>
      </c>
      <c r="AE25" s="14">
        <v>6407.047027231789</v>
      </c>
      <c r="AF25" s="30">
        <v>122968.86781283253</v>
      </c>
      <c r="AG25" s="30">
        <v>967464.1011120002</v>
      </c>
      <c r="AH25" s="14">
        <v>6407.047027231789</v>
      </c>
      <c r="AI25" s="45">
        <v>79482.92869974942</v>
      </c>
      <c r="AJ25" s="45">
        <v>959277.733356</v>
      </c>
      <c r="AK25" s="46">
        <v>6352.8326712317885</v>
      </c>
      <c r="AL25" s="4">
        <v>48846.16035806437</v>
      </c>
      <c r="AM25" s="4">
        <v>958827.625356</v>
      </c>
      <c r="AN25" s="6">
        <v>6349.8518235496695</v>
      </c>
      <c r="AO25" s="54">
        <v>95290.27646302908</v>
      </c>
      <c r="AP25" s="54">
        <v>959277.733356</v>
      </c>
      <c r="AQ25" s="59">
        <v>6352.8326712317885</v>
      </c>
      <c r="AR25" s="45">
        <v>74572.73972974379</v>
      </c>
      <c r="AS25" s="45">
        <v>959277.733356</v>
      </c>
      <c r="AT25" s="46">
        <v>6352.8326712317885</v>
      </c>
      <c r="AU25" s="4">
        <v>65584.20488969976</v>
      </c>
      <c r="AV25" s="4">
        <v>959077.6253559999</v>
      </c>
      <c r="AW25" s="6">
        <v>6351.507452688741</v>
      </c>
      <c r="AX25" s="45">
        <v>87131.298534904</v>
      </c>
      <c r="AY25" s="45">
        <v>959277.733356</v>
      </c>
      <c r="AZ25" s="46">
        <v>6352.8326712317885</v>
      </c>
      <c r="BA25" s="4">
        <v>103982.7300462128</v>
      </c>
      <c r="BB25" s="4">
        <v>959277.733356</v>
      </c>
      <c r="BC25" s="6">
        <v>6352.8326712317885</v>
      </c>
      <c r="BD25" s="13">
        <f t="shared" si="9"/>
        <v>16372.732653460582</v>
      </c>
      <c r="BE25" s="13">
        <f t="shared" si="10"/>
        <v>108.42869306927605</v>
      </c>
      <c r="BF25" s="13">
        <f t="shared" si="1"/>
        <v>15472.516653460683</v>
      </c>
      <c r="BG25" s="13">
        <f t="shared" si="11"/>
        <v>102.46699770503801</v>
      </c>
      <c r="BH25" s="13">
        <f t="shared" si="2"/>
        <v>16372.732653460582</v>
      </c>
      <c r="BI25" s="13">
        <f t="shared" si="12"/>
        <v>108.42869306927605</v>
      </c>
      <c r="BJ25" s="13">
        <f t="shared" si="3"/>
        <v>16372.732653460582</v>
      </c>
      <c r="BK25" s="13">
        <f t="shared" si="13"/>
        <v>108.42869306927605</v>
      </c>
      <c r="BL25" s="13">
        <f t="shared" si="4"/>
        <v>12586.801092864946</v>
      </c>
      <c r="BM25" s="13">
        <f t="shared" si="21"/>
        <v>83.35629862824499</v>
      </c>
      <c r="BN25" s="13">
        <f t="shared" si="5"/>
        <v>15972.51665346045</v>
      </c>
      <c r="BO25" s="13">
        <f t="shared" si="22"/>
        <v>105.77825598318213</v>
      </c>
      <c r="BP25" s="13">
        <f t="shared" si="6"/>
        <v>16372.732653460582</v>
      </c>
      <c r="BQ25" s="13">
        <f t="shared" si="23"/>
        <v>108.42869306927605</v>
      </c>
      <c r="BR25" s="13">
        <f t="shared" si="7"/>
        <v>16372.732653460698</v>
      </c>
      <c r="BS25" s="13">
        <f t="shared" si="24"/>
        <v>108.42869306927605</v>
      </c>
      <c r="BT25" s="13">
        <f t="shared" si="14"/>
        <v>8186.36489746056</v>
      </c>
      <c r="BU25" s="13">
        <f t="shared" si="25"/>
        <v>54.21433706927564</v>
      </c>
      <c r="BV25" s="13">
        <f t="shared" si="15"/>
        <v>7736.256897460553</v>
      </c>
      <c r="BW25" s="13">
        <f t="shared" si="26"/>
        <v>51.233489387156624</v>
      </c>
      <c r="BX25" s="13">
        <f t="shared" si="16"/>
        <v>8186.36489746056</v>
      </c>
      <c r="BY25" s="13">
        <f t="shared" si="27"/>
        <v>54.21433706927564</v>
      </c>
      <c r="BZ25" s="13">
        <f t="shared" si="17"/>
        <v>8186.36489746056</v>
      </c>
      <c r="CA25" s="13">
        <f t="shared" si="28"/>
        <v>54.21433706927564</v>
      </c>
      <c r="CB25" s="13">
        <f t="shared" si="18"/>
        <v>7986.256897460436</v>
      </c>
      <c r="CC25" s="13">
        <f t="shared" si="29"/>
        <v>52.88911852622823</v>
      </c>
      <c r="CD25" s="13">
        <f t="shared" si="19"/>
        <v>8186.36489746056</v>
      </c>
      <c r="CE25" s="13">
        <f t="shared" si="30"/>
        <v>54.21433706927564</v>
      </c>
      <c r="CF25" s="13">
        <f t="shared" si="20"/>
        <v>8186.36489746056</v>
      </c>
      <c r="CG25" s="13">
        <f t="shared" si="31"/>
        <v>54.21433706927564</v>
      </c>
      <c r="CH25" s="61">
        <v>151</v>
      </c>
      <c r="CI25" s="62">
        <v>1006327</v>
      </c>
      <c r="CJ25" s="62">
        <v>6664</v>
      </c>
    </row>
    <row r="26" spans="1:88" ht="15">
      <c r="A26" s="11">
        <v>101133</v>
      </c>
      <c r="B26" s="11">
        <v>2133473</v>
      </c>
      <c r="C26" s="11" t="s">
        <v>71</v>
      </c>
      <c r="D26" s="44">
        <v>261</v>
      </c>
      <c r="E26" s="13">
        <v>0</v>
      </c>
      <c r="F26" s="13">
        <v>1308632.9848679854</v>
      </c>
      <c r="G26" s="13">
        <v>55854</v>
      </c>
      <c r="H26" s="13">
        <f t="shared" si="0"/>
        <v>1364486.9848679854</v>
      </c>
      <c r="I26" s="30">
        <f t="shared" si="8"/>
        <v>5227.919482252817</v>
      </c>
      <c r="J26" s="39">
        <v>255.5</v>
      </c>
      <c r="K26" s="13">
        <v>0</v>
      </c>
      <c r="L26" s="13">
        <v>1364943.76197257</v>
      </c>
      <c r="M26" s="14">
        <v>5342.245643728259</v>
      </c>
      <c r="N26" s="30">
        <v>21364.50719726105</v>
      </c>
      <c r="O26" s="13">
        <v>1362720.6326352071</v>
      </c>
      <c r="P26" s="14">
        <v>5333.544550431339</v>
      </c>
      <c r="Q26" s="13">
        <v>31561.090329689174</v>
      </c>
      <c r="R26" s="13">
        <v>1362653.3751179655</v>
      </c>
      <c r="S26" s="14">
        <v>5333.281311616303</v>
      </c>
      <c r="T26" s="13">
        <v>6204.520779476023</v>
      </c>
      <c r="U26" s="13">
        <v>1362653.3751179655</v>
      </c>
      <c r="V26" s="14">
        <v>5333.281311616303</v>
      </c>
      <c r="W26" s="13">
        <v>52729.98087560733</v>
      </c>
      <c r="X26" s="13">
        <v>1357360.8376040894</v>
      </c>
      <c r="Y26" s="14">
        <v>5312.566879076671</v>
      </c>
      <c r="Z26" s="30">
        <v>3191.669631203191</v>
      </c>
      <c r="AA26" s="30">
        <v>1362683.2763133678</v>
      </c>
      <c r="AB26" s="14">
        <v>5333.398341735295</v>
      </c>
      <c r="AC26" s="30">
        <v>13382.40860702507</v>
      </c>
      <c r="AD26" s="30">
        <v>1362653.3751179655</v>
      </c>
      <c r="AE26" s="14">
        <v>5333.281311616303</v>
      </c>
      <c r="AF26" s="30">
        <v>51103.944597707086</v>
      </c>
      <c r="AG26" s="30">
        <v>1362653.3751179655</v>
      </c>
      <c r="AH26" s="14">
        <v>5333.281311616303</v>
      </c>
      <c r="AI26" s="45">
        <v>0</v>
      </c>
      <c r="AJ26" s="45">
        <v>1368086.7204364343</v>
      </c>
      <c r="AK26" s="46">
        <v>5354.546851023226</v>
      </c>
      <c r="AL26" s="4">
        <v>0</v>
      </c>
      <c r="AM26" s="4">
        <v>1388014.290749683</v>
      </c>
      <c r="AN26" s="6">
        <v>5432.541255380364</v>
      </c>
      <c r="AO26" s="54">
        <v>7173.393054297828</v>
      </c>
      <c r="AP26" s="54">
        <v>1350640.8802638678</v>
      </c>
      <c r="AQ26" s="59">
        <v>5286.2656761795215</v>
      </c>
      <c r="AR26" s="45">
        <v>0</v>
      </c>
      <c r="AS26" s="45">
        <v>1372791.6478273836</v>
      </c>
      <c r="AT26" s="46">
        <v>5372.961439637509</v>
      </c>
      <c r="AU26" s="4">
        <v>0</v>
      </c>
      <c r="AV26" s="4">
        <v>1377416.970366684</v>
      </c>
      <c r="AW26" s="6">
        <v>5391.064463274693</v>
      </c>
      <c r="AX26" s="45">
        <v>0</v>
      </c>
      <c r="AY26" s="45">
        <v>1356209.0917956976</v>
      </c>
      <c r="AZ26" s="46">
        <v>5308.059067693533</v>
      </c>
      <c r="BA26" s="4">
        <v>20817.66671239571</v>
      </c>
      <c r="BB26" s="4">
        <v>1350640.8802638678</v>
      </c>
      <c r="BC26" s="6">
        <v>5286.2656761795215</v>
      </c>
      <c r="BD26" s="13">
        <f t="shared" si="9"/>
        <v>456.777104584733</v>
      </c>
      <c r="BE26" s="13">
        <f t="shared" si="10"/>
        <v>114.32616147544195</v>
      </c>
      <c r="BF26" s="13">
        <f t="shared" si="1"/>
        <v>-1766.352232778212</v>
      </c>
      <c r="BG26" s="13">
        <f t="shared" si="11"/>
        <v>105.62506817852227</v>
      </c>
      <c r="BH26" s="13">
        <f t="shared" si="2"/>
        <v>-1833.609750019852</v>
      </c>
      <c r="BI26" s="13">
        <f t="shared" si="12"/>
        <v>105.36182936348632</v>
      </c>
      <c r="BJ26" s="13">
        <f t="shared" si="3"/>
        <v>-1833.609750019852</v>
      </c>
      <c r="BK26" s="13">
        <f t="shared" si="13"/>
        <v>105.36182936348632</v>
      </c>
      <c r="BL26" s="13">
        <f t="shared" si="4"/>
        <v>-7126.147263895953</v>
      </c>
      <c r="BM26" s="13">
        <f t="shared" si="21"/>
        <v>84.64739682385425</v>
      </c>
      <c r="BN26" s="13">
        <f t="shared" si="5"/>
        <v>-1803.708554617595</v>
      </c>
      <c r="BO26" s="13">
        <f t="shared" si="22"/>
        <v>105.47885948247767</v>
      </c>
      <c r="BP26" s="13">
        <f t="shared" si="6"/>
        <v>-1833.609750019852</v>
      </c>
      <c r="BQ26" s="13">
        <f t="shared" si="23"/>
        <v>105.36182936348632</v>
      </c>
      <c r="BR26" s="13">
        <f t="shared" si="7"/>
        <v>-1833.609750019852</v>
      </c>
      <c r="BS26" s="13">
        <f t="shared" si="24"/>
        <v>105.36182936348632</v>
      </c>
      <c r="BT26" s="13">
        <f t="shared" si="14"/>
        <v>3599.735568448901</v>
      </c>
      <c r="BU26" s="13">
        <f t="shared" si="25"/>
        <v>126.6273687704088</v>
      </c>
      <c r="BV26" s="13">
        <f t="shared" si="15"/>
        <v>23527.305881697685</v>
      </c>
      <c r="BW26" s="13">
        <f t="shared" si="26"/>
        <v>204.62177312754739</v>
      </c>
      <c r="BX26" s="13">
        <f t="shared" si="16"/>
        <v>-13846.104604117572</v>
      </c>
      <c r="BY26" s="13">
        <f t="shared" si="27"/>
        <v>58.34619392670447</v>
      </c>
      <c r="BZ26" s="13">
        <f t="shared" si="17"/>
        <v>8304.662959398236</v>
      </c>
      <c r="CA26" s="13">
        <f t="shared" si="28"/>
        <v>145.04195738469207</v>
      </c>
      <c r="CB26" s="13">
        <f t="shared" si="18"/>
        <v>12929.985498698661</v>
      </c>
      <c r="CC26" s="13">
        <f t="shared" si="29"/>
        <v>163.14498102187554</v>
      </c>
      <c r="CD26" s="13">
        <f t="shared" si="19"/>
        <v>-8277.893072287785</v>
      </c>
      <c r="CE26" s="13">
        <f t="shared" si="30"/>
        <v>80.13958544071556</v>
      </c>
      <c r="CF26" s="13">
        <f t="shared" si="20"/>
        <v>-13846.104604117572</v>
      </c>
      <c r="CG26" s="13">
        <f t="shared" si="31"/>
        <v>58.34619392670447</v>
      </c>
      <c r="CH26" s="61">
        <v>261</v>
      </c>
      <c r="CI26" s="62">
        <v>1336586</v>
      </c>
      <c r="CJ26" s="62">
        <v>5121</v>
      </c>
    </row>
    <row r="27" spans="1:88" ht="15">
      <c r="A27" s="11">
        <v>101134</v>
      </c>
      <c r="B27" s="11">
        <v>2133496</v>
      </c>
      <c r="C27" s="11" t="s">
        <v>72</v>
      </c>
      <c r="D27" s="44">
        <v>175</v>
      </c>
      <c r="E27" s="13">
        <v>47174.07757403112</v>
      </c>
      <c r="F27" s="13">
        <v>998670.6161360639</v>
      </c>
      <c r="G27" s="13">
        <v>37450</v>
      </c>
      <c r="H27" s="13">
        <f t="shared" si="0"/>
        <v>1036120.6161360639</v>
      </c>
      <c r="I27" s="30">
        <f t="shared" si="8"/>
        <v>5920.689235063222</v>
      </c>
      <c r="J27" s="39">
        <v>177</v>
      </c>
      <c r="K27" s="13">
        <v>47885.01735850484</v>
      </c>
      <c r="L27" s="13">
        <v>1064919.2720542515</v>
      </c>
      <c r="M27" s="14">
        <v>6016.493062453398</v>
      </c>
      <c r="N27" s="30">
        <v>48971.50859885111</v>
      </c>
      <c r="O27" s="13">
        <v>1063494.358728537</v>
      </c>
      <c r="P27" s="14">
        <v>6008.442704681001</v>
      </c>
      <c r="Q27" s="13">
        <v>47462.92677957789</v>
      </c>
      <c r="R27" s="13">
        <v>1064919.2720542515</v>
      </c>
      <c r="S27" s="14">
        <v>6016.493062453398</v>
      </c>
      <c r="T27" s="13">
        <v>42971.2515573906</v>
      </c>
      <c r="U27" s="13">
        <v>1064919.2720542515</v>
      </c>
      <c r="V27" s="14">
        <v>6016.493062453398</v>
      </c>
      <c r="W27" s="13">
        <v>14448.318343953442</v>
      </c>
      <c r="X27" s="13">
        <v>1060575.352614351</v>
      </c>
      <c r="Y27" s="14">
        <v>5991.9511447138475</v>
      </c>
      <c r="Z27" s="30">
        <v>44880.43157252354</v>
      </c>
      <c r="AA27" s="30">
        <v>1064285.7872999657</v>
      </c>
      <c r="AB27" s="14">
        <v>6012.914052542179</v>
      </c>
      <c r="AC27" s="30">
        <v>46805.98406864398</v>
      </c>
      <c r="AD27" s="30">
        <v>1064919.2720542515</v>
      </c>
      <c r="AE27" s="14">
        <v>6016.493062453398</v>
      </c>
      <c r="AF27" s="30">
        <v>49064.912701970374</v>
      </c>
      <c r="AG27" s="30">
        <v>1064919.2720542515</v>
      </c>
      <c r="AH27" s="14">
        <v>6016.493062453398</v>
      </c>
      <c r="AI27" s="45">
        <v>36506.68903931269</v>
      </c>
      <c r="AJ27" s="45">
        <v>1055718.2574262687</v>
      </c>
      <c r="AK27" s="46">
        <v>5964.50992896197</v>
      </c>
      <c r="AL27" s="4">
        <v>7902.868331661015</v>
      </c>
      <c r="AM27" s="4">
        <v>1054748.596191983</v>
      </c>
      <c r="AN27" s="6">
        <v>5959.031616903859</v>
      </c>
      <c r="AO27" s="54">
        <v>29688.87564056186</v>
      </c>
      <c r="AP27" s="54">
        <v>1055718.2574262687</v>
      </c>
      <c r="AQ27" s="59">
        <v>5964.50992896197</v>
      </c>
      <c r="AR27" s="45">
        <v>22448.614825555393</v>
      </c>
      <c r="AS27" s="45">
        <v>1055718.2574262687</v>
      </c>
      <c r="AT27" s="46">
        <v>5964.50992896197</v>
      </c>
      <c r="AU27" s="4">
        <v>23463.849575460794</v>
      </c>
      <c r="AV27" s="4">
        <v>1055287.1676205543</v>
      </c>
      <c r="AW27" s="6">
        <v>5962.074393336465</v>
      </c>
      <c r="AX27" s="45">
        <v>32798.518656309054</v>
      </c>
      <c r="AY27" s="45">
        <v>1055718.2574262687</v>
      </c>
      <c r="AZ27" s="46">
        <v>5964.50992896197</v>
      </c>
      <c r="BA27" s="4">
        <v>27204.565015181946</v>
      </c>
      <c r="BB27" s="4">
        <v>1055718.2574262687</v>
      </c>
      <c r="BC27" s="6">
        <v>5964.50992896197</v>
      </c>
      <c r="BD27" s="13">
        <f t="shared" si="9"/>
        <v>28798.65591818758</v>
      </c>
      <c r="BE27" s="13">
        <f t="shared" si="10"/>
        <v>95.80382739017568</v>
      </c>
      <c r="BF27" s="13">
        <f t="shared" si="1"/>
        <v>27373.742592473165</v>
      </c>
      <c r="BG27" s="13">
        <f t="shared" si="11"/>
        <v>87.75346961777814</v>
      </c>
      <c r="BH27" s="13">
        <f t="shared" si="2"/>
        <v>28798.65591818758</v>
      </c>
      <c r="BI27" s="13">
        <f t="shared" si="12"/>
        <v>95.80382739017568</v>
      </c>
      <c r="BJ27" s="13">
        <f t="shared" si="3"/>
        <v>28798.65591818758</v>
      </c>
      <c r="BK27" s="13">
        <f t="shared" si="13"/>
        <v>95.80382739017568</v>
      </c>
      <c r="BL27" s="13">
        <f t="shared" si="4"/>
        <v>24454.736478287145</v>
      </c>
      <c r="BM27" s="13">
        <f t="shared" si="21"/>
        <v>71.26190965062506</v>
      </c>
      <c r="BN27" s="13">
        <f t="shared" si="5"/>
        <v>28165.171163901803</v>
      </c>
      <c r="BO27" s="13">
        <f t="shared" si="22"/>
        <v>92.22481747895654</v>
      </c>
      <c r="BP27" s="13">
        <f t="shared" si="6"/>
        <v>28798.65591818758</v>
      </c>
      <c r="BQ27" s="13">
        <f t="shared" si="23"/>
        <v>95.80382739017568</v>
      </c>
      <c r="BR27" s="13">
        <f t="shared" si="7"/>
        <v>28798.65591818758</v>
      </c>
      <c r="BS27" s="13">
        <f t="shared" si="24"/>
        <v>95.80382739017568</v>
      </c>
      <c r="BT27" s="13">
        <f t="shared" si="14"/>
        <v>19597.641290204716</v>
      </c>
      <c r="BU27" s="13">
        <f t="shared" si="25"/>
        <v>43.82069389874778</v>
      </c>
      <c r="BV27" s="13">
        <f t="shared" si="15"/>
        <v>18627.980055919033</v>
      </c>
      <c r="BW27" s="13">
        <f t="shared" si="26"/>
        <v>38.342381840636335</v>
      </c>
      <c r="BX27" s="13">
        <f t="shared" si="16"/>
        <v>19597.641290204716</v>
      </c>
      <c r="BY27" s="13">
        <f t="shared" si="27"/>
        <v>43.82069389874778</v>
      </c>
      <c r="BZ27" s="13">
        <f t="shared" si="17"/>
        <v>19597.641290204716</v>
      </c>
      <c r="CA27" s="13">
        <f t="shared" si="28"/>
        <v>43.82069389874778</v>
      </c>
      <c r="CB27" s="13">
        <f t="shared" si="18"/>
        <v>19166.551484490396</v>
      </c>
      <c r="CC27" s="13">
        <f t="shared" si="29"/>
        <v>41.38515827324227</v>
      </c>
      <c r="CD27" s="13">
        <f t="shared" si="19"/>
        <v>19597.641290204716</v>
      </c>
      <c r="CE27" s="13">
        <f t="shared" si="30"/>
        <v>43.82069389874778</v>
      </c>
      <c r="CF27" s="13">
        <f t="shared" si="20"/>
        <v>19597.641290204716</v>
      </c>
      <c r="CG27" s="13">
        <f t="shared" si="31"/>
        <v>43.82069389874778</v>
      </c>
      <c r="CH27" s="61">
        <v>175</v>
      </c>
      <c r="CI27" s="62">
        <v>1096349</v>
      </c>
      <c r="CJ27" s="62">
        <v>6265</v>
      </c>
    </row>
    <row r="28" spans="1:88" ht="15">
      <c r="A28" s="11">
        <v>101135</v>
      </c>
      <c r="B28" s="11">
        <v>2133511</v>
      </c>
      <c r="C28" s="11" t="s">
        <v>73</v>
      </c>
      <c r="D28" s="44">
        <v>149</v>
      </c>
      <c r="E28" s="13">
        <v>0</v>
      </c>
      <c r="F28" s="13">
        <v>864559.8896690786</v>
      </c>
      <c r="G28" s="13">
        <v>31886</v>
      </c>
      <c r="H28" s="13">
        <f t="shared" si="0"/>
        <v>896445.8896690786</v>
      </c>
      <c r="I28" s="30">
        <f t="shared" si="8"/>
        <v>6016.415366906568</v>
      </c>
      <c r="J28" s="39">
        <v>155</v>
      </c>
      <c r="K28" s="13">
        <v>0</v>
      </c>
      <c r="L28" s="13">
        <v>942971.123976447</v>
      </c>
      <c r="M28" s="14">
        <v>6083.684670815787</v>
      </c>
      <c r="N28" s="30">
        <v>0</v>
      </c>
      <c r="O28" s="13">
        <v>946366.4341022132</v>
      </c>
      <c r="P28" s="14">
        <v>6105.589897433634</v>
      </c>
      <c r="Q28" s="13">
        <v>0</v>
      </c>
      <c r="R28" s="13">
        <v>944392.8312956861</v>
      </c>
      <c r="S28" s="14">
        <v>6092.8569761012</v>
      </c>
      <c r="T28" s="13">
        <v>0</v>
      </c>
      <c r="U28" s="13">
        <v>942828.4644736066</v>
      </c>
      <c r="V28" s="14">
        <v>6082.764286926494</v>
      </c>
      <c r="W28" s="13">
        <v>0</v>
      </c>
      <c r="X28" s="13">
        <v>963065.2702783556</v>
      </c>
      <c r="Y28" s="14">
        <v>6213.324324376487</v>
      </c>
      <c r="Z28" s="30">
        <v>0</v>
      </c>
      <c r="AA28" s="30">
        <v>947534.7299646551</v>
      </c>
      <c r="AB28" s="14">
        <v>6113.12729009455</v>
      </c>
      <c r="AC28" s="30">
        <v>0</v>
      </c>
      <c r="AD28" s="30">
        <v>944442.0801222903</v>
      </c>
      <c r="AE28" s="14">
        <v>6093.174710466389</v>
      </c>
      <c r="AF28" s="30">
        <v>0</v>
      </c>
      <c r="AG28" s="30">
        <v>943516.0022556579</v>
      </c>
      <c r="AH28" s="14">
        <v>6087.200014552632</v>
      </c>
      <c r="AI28" s="45">
        <v>0</v>
      </c>
      <c r="AJ28" s="45">
        <v>944877.811107167</v>
      </c>
      <c r="AK28" s="46">
        <v>6095.985878110755</v>
      </c>
      <c r="AL28" s="4">
        <v>0</v>
      </c>
      <c r="AM28" s="4">
        <v>974671.7790075722</v>
      </c>
      <c r="AN28" s="6">
        <v>6288.2050258553045</v>
      </c>
      <c r="AO28" s="54">
        <v>0</v>
      </c>
      <c r="AP28" s="54">
        <v>951900.2926471558</v>
      </c>
      <c r="AQ28" s="59">
        <v>6141.2922106268115</v>
      </c>
      <c r="AR28" s="45">
        <v>0</v>
      </c>
      <c r="AS28" s="45">
        <v>952742.8793103134</v>
      </c>
      <c r="AT28" s="46">
        <v>6146.728253614925</v>
      </c>
      <c r="AU28" s="4">
        <v>0</v>
      </c>
      <c r="AV28" s="4">
        <v>958409.2167399995</v>
      </c>
      <c r="AW28" s="6">
        <v>6183.285269290319</v>
      </c>
      <c r="AX28" s="45">
        <v>0</v>
      </c>
      <c r="AY28" s="45">
        <v>948651.1189447456</v>
      </c>
      <c r="AZ28" s="46">
        <v>6120.32979964352</v>
      </c>
      <c r="BA28" s="4">
        <v>0</v>
      </c>
      <c r="BB28" s="4">
        <v>954601.8588890752</v>
      </c>
      <c r="BC28" s="6">
        <v>6158.721670252098</v>
      </c>
      <c r="BD28" s="13">
        <f t="shared" si="9"/>
        <v>46525.2343073684</v>
      </c>
      <c r="BE28" s="13">
        <f t="shared" si="10"/>
        <v>67.26930390921916</v>
      </c>
      <c r="BF28" s="13">
        <f t="shared" si="1"/>
        <v>49920.54443313461</v>
      </c>
      <c r="BG28" s="13">
        <f t="shared" si="11"/>
        <v>89.17453052706605</v>
      </c>
      <c r="BH28" s="13">
        <f t="shared" si="2"/>
        <v>47946.94162660744</v>
      </c>
      <c r="BI28" s="13">
        <f t="shared" si="12"/>
        <v>76.44160919463229</v>
      </c>
      <c r="BJ28" s="13">
        <f t="shared" si="3"/>
        <v>46382.57480452792</v>
      </c>
      <c r="BK28" s="13">
        <f t="shared" si="13"/>
        <v>66.34892001992557</v>
      </c>
      <c r="BL28" s="13">
        <f t="shared" si="4"/>
        <v>66619.38060927694</v>
      </c>
      <c r="BM28" s="13">
        <f t="shared" si="21"/>
        <v>196.9089574699192</v>
      </c>
      <c r="BN28" s="13">
        <f t="shared" si="5"/>
        <v>51088.84029557649</v>
      </c>
      <c r="BO28" s="13">
        <f t="shared" si="22"/>
        <v>96.71192318798148</v>
      </c>
      <c r="BP28" s="13">
        <f t="shared" si="6"/>
        <v>47996.19045321166</v>
      </c>
      <c r="BQ28" s="13">
        <f t="shared" si="23"/>
        <v>76.75934355982099</v>
      </c>
      <c r="BR28" s="13">
        <f t="shared" si="7"/>
        <v>47070.112586579286</v>
      </c>
      <c r="BS28" s="13">
        <f t="shared" si="24"/>
        <v>70.7846476460636</v>
      </c>
      <c r="BT28" s="13">
        <f t="shared" si="14"/>
        <v>48431.92143808841</v>
      </c>
      <c r="BU28" s="13">
        <f t="shared" si="25"/>
        <v>79.57051120418691</v>
      </c>
      <c r="BV28" s="13">
        <f t="shared" si="15"/>
        <v>78225.88933849358</v>
      </c>
      <c r="BW28" s="13">
        <f t="shared" si="26"/>
        <v>271.78965894873636</v>
      </c>
      <c r="BX28" s="13">
        <f t="shared" si="16"/>
        <v>55454.40297807718</v>
      </c>
      <c r="BY28" s="13">
        <f t="shared" si="27"/>
        <v>124.87684372024341</v>
      </c>
      <c r="BZ28" s="13">
        <f t="shared" si="17"/>
        <v>56296.989641234744</v>
      </c>
      <c r="CA28" s="13">
        <f t="shared" si="28"/>
        <v>130.31288670835693</v>
      </c>
      <c r="CB28" s="13">
        <f t="shared" si="18"/>
        <v>61963.327070920845</v>
      </c>
      <c r="CC28" s="13">
        <f t="shared" si="29"/>
        <v>166.86990238375074</v>
      </c>
      <c r="CD28" s="13">
        <f t="shared" si="19"/>
        <v>52205.22927566699</v>
      </c>
      <c r="CE28" s="13">
        <f t="shared" si="30"/>
        <v>103.91443273695222</v>
      </c>
      <c r="CF28" s="13">
        <f t="shared" si="20"/>
        <v>58155.969219996594</v>
      </c>
      <c r="CG28" s="13">
        <f t="shared" si="31"/>
        <v>142.30630334553007</v>
      </c>
      <c r="CH28" s="61">
        <v>149</v>
      </c>
      <c r="CI28" s="62">
        <v>951645</v>
      </c>
      <c r="CJ28" s="62">
        <v>6387</v>
      </c>
    </row>
    <row r="29" spans="1:88" ht="15">
      <c r="A29" s="11">
        <v>101136</v>
      </c>
      <c r="B29" s="11">
        <v>2133520</v>
      </c>
      <c r="C29" s="11" t="s">
        <v>74</v>
      </c>
      <c r="D29" s="44">
        <v>166</v>
      </c>
      <c r="E29" s="13">
        <v>0</v>
      </c>
      <c r="F29" s="13">
        <v>935110.7219632857</v>
      </c>
      <c r="G29" s="13">
        <v>35524</v>
      </c>
      <c r="H29" s="13">
        <f t="shared" si="0"/>
        <v>970634.7219632857</v>
      </c>
      <c r="I29" s="30">
        <f t="shared" si="8"/>
        <v>5847.197120260757</v>
      </c>
      <c r="J29" s="39">
        <v>153</v>
      </c>
      <c r="K29" s="13">
        <v>0</v>
      </c>
      <c r="L29" s="13">
        <v>921055.0710127966</v>
      </c>
      <c r="M29" s="14">
        <v>6019.967784397363</v>
      </c>
      <c r="N29" s="30">
        <v>0</v>
      </c>
      <c r="O29" s="13">
        <v>924987.3552014562</v>
      </c>
      <c r="P29" s="14">
        <v>6045.668988244812</v>
      </c>
      <c r="Q29" s="13">
        <v>13347.560638105202</v>
      </c>
      <c r="R29" s="13">
        <v>920676.2986465059</v>
      </c>
      <c r="S29" s="14">
        <v>6017.492148016378</v>
      </c>
      <c r="T29" s="13">
        <v>0</v>
      </c>
      <c r="U29" s="13">
        <v>925569.0047985134</v>
      </c>
      <c r="V29" s="14">
        <v>6049.470619598126</v>
      </c>
      <c r="W29" s="13">
        <v>0</v>
      </c>
      <c r="X29" s="13">
        <v>920727.0534818375</v>
      </c>
      <c r="Y29" s="14">
        <v>6017.823878966258</v>
      </c>
      <c r="Z29" s="30">
        <v>0</v>
      </c>
      <c r="AA29" s="30">
        <v>925817.995633415</v>
      </c>
      <c r="AB29" s="14">
        <v>6051.098010675914</v>
      </c>
      <c r="AC29" s="30">
        <v>5734.099423699263</v>
      </c>
      <c r="AD29" s="30">
        <v>920676.298646506</v>
      </c>
      <c r="AE29" s="14">
        <v>6017.492148016379</v>
      </c>
      <c r="AF29" s="30">
        <v>21777.923611568283</v>
      </c>
      <c r="AG29" s="30">
        <v>920676.2986465059</v>
      </c>
      <c r="AH29" s="14">
        <v>6017.492148016378</v>
      </c>
      <c r="AI29" s="45">
        <v>0</v>
      </c>
      <c r="AJ29" s="45">
        <v>922937.1557289266</v>
      </c>
      <c r="AK29" s="46">
        <v>6032.268991692331</v>
      </c>
      <c r="AL29" s="4">
        <v>0</v>
      </c>
      <c r="AM29" s="4">
        <v>952927.469849972</v>
      </c>
      <c r="AN29" s="6">
        <v>6228.284116666484</v>
      </c>
      <c r="AO29" s="54">
        <v>0</v>
      </c>
      <c r="AP29" s="54">
        <v>914739.3288908193</v>
      </c>
      <c r="AQ29" s="59">
        <v>5978.688424123002</v>
      </c>
      <c r="AR29" s="45">
        <v>0</v>
      </c>
      <c r="AS29" s="45">
        <v>935355.4917018434</v>
      </c>
      <c r="AT29" s="46">
        <v>6113.434586286558</v>
      </c>
      <c r="AU29" s="4">
        <v>0</v>
      </c>
      <c r="AV29" s="4">
        <v>936552.1664503678</v>
      </c>
      <c r="AW29" s="6">
        <v>6121.2559898716845</v>
      </c>
      <c r="AX29" s="45">
        <v>0</v>
      </c>
      <c r="AY29" s="45">
        <v>919096.9278669078</v>
      </c>
      <c r="AZ29" s="46">
        <v>6007.169463182404</v>
      </c>
      <c r="BA29" s="4">
        <v>3145.3328518389285</v>
      </c>
      <c r="BB29" s="4">
        <v>912986.521208795</v>
      </c>
      <c r="BC29" s="6">
        <v>5967.232164763366</v>
      </c>
      <c r="BD29" s="13">
        <f t="shared" si="9"/>
        <v>-49579.6509504891</v>
      </c>
      <c r="BE29" s="13">
        <f t="shared" si="10"/>
        <v>172.77066413660577</v>
      </c>
      <c r="BF29" s="13">
        <f t="shared" si="1"/>
        <v>-45647.36676182947</v>
      </c>
      <c r="BG29" s="13">
        <f t="shared" si="11"/>
        <v>198.47186798405437</v>
      </c>
      <c r="BH29" s="13">
        <f t="shared" si="2"/>
        <v>-49958.42331677978</v>
      </c>
      <c r="BI29" s="13">
        <f t="shared" si="12"/>
        <v>170.29502775562105</v>
      </c>
      <c r="BJ29" s="13">
        <f t="shared" si="3"/>
        <v>-45065.71716477233</v>
      </c>
      <c r="BK29" s="13">
        <f t="shared" si="13"/>
        <v>202.27349933736878</v>
      </c>
      <c r="BL29" s="13">
        <f t="shared" si="4"/>
        <v>-49907.6684814482</v>
      </c>
      <c r="BM29" s="13">
        <f t="shared" si="21"/>
        <v>170.62675870550083</v>
      </c>
      <c r="BN29" s="13">
        <f t="shared" si="5"/>
        <v>-44816.726329870755</v>
      </c>
      <c r="BO29" s="13">
        <f t="shared" si="22"/>
        <v>203.90089041515694</v>
      </c>
      <c r="BP29" s="13">
        <f t="shared" si="6"/>
        <v>-49958.42331677966</v>
      </c>
      <c r="BQ29" s="13">
        <f t="shared" si="23"/>
        <v>170.29502775562196</v>
      </c>
      <c r="BR29" s="13">
        <f t="shared" si="7"/>
        <v>-49958.42331677978</v>
      </c>
      <c r="BS29" s="13">
        <f t="shared" si="24"/>
        <v>170.29502775562105</v>
      </c>
      <c r="BT29" s="13">
        <f t="shared" si="14"/>
        <v>-47697.56623435905</v>
      </c>
      <c r="BU29" s="13">
        <f t="shared" si="25"/>
        <v>185.07187143157353</v>
      </c>
      <c r="BV29" s="13">
        <f t="shared" si="15"/>
        <v>-17707.252113313647</v>
      </c>
      <c r="BW29" s="13">
        <f t="shared" si="26"/>
        <v>381.0869964057265</v>
      </c>
      <c r="BX29" s="13">
        <f t="shared" si="16"/>
        <v>-55895.393072466366</v>
      </c>
      <c r="BY29" s="13">
        <f t="shared" si="27"/>
        <v>131.49130386224442</v>
      </c>
      <c r="BZ29" s="13">
        <f t="shared" si="17"/>
        <v>-35279.23026144225</v>
      </c>
      <c r="CA29" s="13">
        <f t="shared" si="28"/>
        <v>266.23746602580104</v>
      </c>
      <c r="CB29" s="13">
        <f t="shared" si="18"/>
        <v>-34082.55551291793</v>
      </c>
      <c r="CC29" s="13">
        <f t="shared" si="29"/>
        <v>274.0588696109271</v>
      </c>
      <c r="CD29" s="13">
        <f t="shared" si="19"/>
        <v>-51537.79409637791</v>
      </c>
      <c r="CE29" s="13">
        <f t="shared" si="30"/>
        <v>159.9723429216465</v>
      </c>
      <c r="CF29" s="13">
        <f t="shared" si="20"/>
        <v>-57648.20075449068</v>
      </c>
      <c r="CG29" s="13">
        <f t="shared" si="31"/>
        <v>120.0350445026088</v>
      </c>
      <c r="CH29" s="61">
        <v>166</v>
      </c>
      <c r="CI29" s="62">
        <v>995559</v>
      </c>
      <c r="CJ29" s="62">
        <v>5997</v>
      </c>
    </row>
    <row r="30" spans="1:88" ht="15">
      <c r="A30" s="11">
        <v>101137</v>
      </c>
      <c r="B30" s="11">
        <v>2133532</v>
      </c>
      <c r="C30" s="11" t="s">
        <v>75</v>
      </c>
      <c r="D30" s="44">
        <v>251</v>
      </c>
      <c r="E30" s="13">
        <v>0</v>
      </c>
      <c r="F30" s="13">
        <v>1280539.3147842211</v>
      </c>
      <c r="G30" s="13">
        <v>58472.53</v>
      </c>
      <c r="H30" s="13">
        <f t="shared" si="0"/>
        <v>1339011.8447842211</v>
      </c>
      <c r="I30" s="30">
        <f t="shared" si="8"/>
        <v>5334.708544957057</v>
      </c>
      <c r="J30" s="39">
        <v>210</v>
      </c>
      <c r="K30" s="13">
        <v>2394.455105663075</v>
      </c>
      <c r="L30" s="13">
        <v>1163403.2070758566</v>
      </c>
      <c r="M30" s="14">
        <v>5540.015271789794</v>
      </c>
      <c r="N30" s="30">
        <v>20365.124697511394</v>
      </c>
      <c r="O30" s="13">
        <v>1170002.4000639042</v>
      </c>
      <c r="P30" s="14">
        <v>5571.440000304306</v>
      </c>
      <c r="Q30" s="13">
        <v>8315.911398726143</v>
      </c>
      <c r="R30" s="13">
        <v>1163403.2070758566</v>
      </c>
      <c r="S30" s="14">
        <v>5540.015271789794</v>
      </c>
      <c r="T30" s="13">
        <v>4585.66602813706</v>
      </c>
      <c r="U30" s="13">
        <v>1163403.2070758566</v>
      </c>
      <c r="V30" s="14">
        <v>5540.015271789794</v>
      </c>
      <c r="W30" s="13">
        <v>0</v>
      </c>
      <c r="X30" s="13">
        <v>1163695.1215316702</v>
      </c>
      <c r="Y30" s="14">
        <v>5541.405340627001</v>
      </c>
      <c r="Z30" s="30">
        <v>6245.965851365589</v>
      </c>
      <c r="AA30" s="30">
        <v>1166337.061418486</v>
      </c>
      <c r="AB30" s="14">
        <v>5553.986006754695</v>
      </c>
      <c r="AC30" s="30">
        <v>4325.3669805366035</v>
      </c>
      <c r="AD30" s="30">
        <v>1163403.2070758566</v>
      </c>
      <c r="AE30" s="14">
        <v>5540.015271789794</v>
      </c>
      <c r="AF30" s="30">
        <v>13427.693525425477</v>
      </c>
      <c r="AG30" s="30">
        <v>1163403.2070758566</v>
      </c>
      <c r="AH30" s="14">
        <v>5540.015271789794</v>
      </c>
      <c r="AI30" s="45">
        <v>0</v>
      </c>
      <c r="AJ30" s="45">
        <v>1163592.0055021367</v>
      </c>
      <c r="AK30" s="46">
        <v>5540.914311914937</v>
      </c>
      <c r="AL30" s="4">
        <v>0</v>
      </c>
      <c r="AM30" s="4">
        <v>1187986.452334944</v>
      </c>
      <c r="AN30" s="6">
        <v>5657.078344452114</v>
      </c>
      <c r="AO30" s="54">
        <v>0</v>
      </c>
      <c r="AP30" s="54">
        <v>1165258.694927509</v>
      </c>
      <c r="AQ30" s="59">
        <v>5548.850928226233</v>
      </c>
      <c r="AR30" s="45">
        <v>0</v>
      </c>
      <c r="AS30" s="45">
        <v>1172249.97405229</v>
      </c>
      <c r="AT30" s="46">
        <v>5582.142733582333</v>
      </c>
      <c r="AU30" s="4">
        <v>0</v>
      </c>
      <c r="AV30" s="4">
        <v>1174824.2711982322</v>
      </c>
      <c r="AW30" s="6">
        <v>5594.401291420153</v>
      </c>
      <c r="AX30" s="45">
        <v>0</v>
      </c>
      <c r="AY30" s="45">
        <v>1164780.4088225174</v>
      </c>
      <c r="AZ30" s="46">
        <v>5546.5733753453205</v>
      </c>
      <c r="BA30" s="4">
        <v>0</v>
      </c>
      <c r="BB30" s="4">
        <v>1164995.0612473192</v>
      </c>
      <c r="BC30" s="6">
        <v>5547.595529749139</v>
      </c>
      <c r="BD30" s="13">
        <f t="shared" si="9"/>
        <v>-175608.63770836452</v>
      </c>
      <c r="BE30" s="13">
        <f t="shared" si="10"/>
        <v>205.30672683273679</v>
      </c>
      <c r="BF30" s="13">
        <f t="shared" si="1"/>
        <v>-169009.4447203169</v>
      </c>
      <c r="BG30" s="13">
        <f t="shared" si="11"/>
        <v>236.7314553472488</v>
      </c>
      <c r="BH30" s="13">
        <f t="shared" si="2"/>
        <v>-175608.63770836452</v>
      </c>
      <c r="BI30" s="13">
        <f t="shared" si="12"/>
        <v>205.30672683273679</v>
      </c>
      <c r="BJ30" s="13">
        <f t="shared" si="3"/>
        <v>-175608.63770836452</v>
      </c>
      <c r="BK30" s="13">
        <f t="shared" si="13"/>
        <v>205.30672683273679</v>
      </c>
      <c r="BL30" s="13">
        <f t="shared" si="4"/>
        <v>-175316.72325255093</v>
      </c>
      <c r="BM30" s="13">
        <f t="shared" si="21"/>
        <v>206.69679566994455</v>
      </c>
      <c r="BN30" s="13">
        <f t="shared" si="5"/>
        <v>-172674.7833657351</v>
      </c>
      <c r="BO30" s="13">
        <f t="shared" si="22"/>
        <v>219.27746179763835</v>
      </c>
      <c r="BP30" s="13">
        <f t="shared" si="6"/>
        <v>-175608.63770836452</v>
      </c>
      <c r="BQ30" s="13">
        <f t="shared" si="23"/>
        <v>205.30672683273679</v>
      </c>
      <c r="BR30" s="13">
        <f t="shared" si="7"/>
        <v>-175608.63770836452</v>
      </c>
      <c r="BS30" s="13">
        <f t="shared" si="24"/>
        <v>205.30672683273679</v>
      </c>
      <c r="BT30" s="13">
        <f t="shared" si="14"/>
        <v>-175419.8392820845</v>
      </c>
      <c r="BU30" s="13">
        <f t="shared" si="25"/>
        <v>206.20576695787986</v>
      </c>
      <c r="BV30" s="13">
        <f t="shared" si="15"/>
        <v>-151025.39244927722</v>
      </c>
      <c r="BW30" s="13">
        <f t="shared" si="26"/>
        <v>322.3697994950571</v>
      </c>
      <c r="BX30" s="13">
        <f t="shared" si="16"/>
        <v>-173753.1498567122</v>
      </c>
      <c r="BY30" s="13">
        <f t="shared" si="27"/>
        <v>214.1423832691762</v>
      </c>
      <c r="BZ30" s="13">
        <f t="shared" si="17"/>
        <v>-166761.87073193118</v>
      </c>
      <c r="CA30" s="13">
        <f t="shared" si="28"/>
        <v>247.43418862527597</v>
      </c>
      <c r="CB30" s="13">
        <f t="shared" si="18"/>
        <v>-164187.57358598895</v>
      </c>
      <c r="CC30" s="13">
        <f t="shared" si="29"/>
        <v>259.6927464630962</v>
      </c>
      <c r="CD30" s="13">
        <f t="shared" si="19"/>
        <v>-174231.43596170377</v>
      </c>
      <c r="CE30" s="13">
        <f t="shared" si="30"/>
        <v>211.86483038826373</v>
      </c>
      <c r="CF30" s="13">
        <f t="shared" si="20"/>
        <v>-174016.78353690193</v>
      </c>
      <c r="CG30" s="13">
        <f t="shared" si="31"/>
        <v>212.88698479208233</v>
      </c>
      <c r="CH30" s="61">
        <v>251</v>
      </c>
      <c r="CI30" s="62">
        <v>1375224</v>
      </c>
      <c r="CJ30" s="62">
        <v>5479</v>
      </c>
    </row>
    <row r="31" spans="1:88" ht="15">
      <c r="A31" s="11">
        <v>101138</v>
      </c>
      <c r="B31" s="11">
        <v>2133539</v>
      </c>
      <c r="C31" s="11" t="s">
        <v>76</v>
      </c>
      <c r="D31" s="44">
        <v>175</v>
      </c>
      <c r="E31" s="13">
        <v>80252.01339942701</v>
      </c>
      <c r="F31" s="13">
        <v>1050445.2168246345</v>
      </c>
      <c r="G31" s="13">
        <v>37450</v>
      </c>
      <c r="H31" s="13">
        <f t="shared" si="0"/>
        <v>1087895.2168246345</v>
      </c>
      <c r="I31" s="30">
        <f t="shared" si="8"/>
        <v>6216.5440961407685</v>
      </c>
      <c r="J31" s="39">
        <v>167</v>
      </c>
      <c r="K31" s="13">
        <v>77606.99252609049</v>
      </c>
      <c r="L31" s="13">
        <v>1062469.0452852116</v>
      </c>
      <c r="M31" s="14">
        <v>6362.090091528214</v>
      </c>
      <c r="N31" s="30">
        <v>78632.10008054119</v>
      </c>
      <c r="O31" s="13">
        <v>1063667.6185880685</v>
      </c>
      <c r="P31" s="14">
        <v>6369.267177174063</v>
      </c>
      <c r="Q31" s="13">
        <v>84591.580595213</v>
      </c>
      <c r="R31" s="13">
        <v>1062469.0452852116</v>
      </c>
      <c r="S31" s="14">
        <v>6362.090091528214</v>
      </c>
      <c r="T31" s="13">
        <v>75731.79546466892</v>
      </c>
      <c r="U31" s="13">
        <v>1062469.0452852116</v>
      </c>
      <c r="V31" s="14">
        <v>6362.090091528214</v>
      </c>
      <c r="W31" s="13">
        <v>65577.80934990097</v>
      </c>
      <c r="X31" s="13">
        <v>1058696.848678671</v>
      </c>
      <c r="Y31" s="14">
        <v>6339.502087896234</v>
      </c>
      <c r="Z31" s="30">
        <v>74772.15734948653</v>
      </c>
      <c r="AA31" s="30">
        <v>1063001.9043023544</v>
      </c>
      <c r="AB31" s="14">
        <v>6365.280864085955</v>
      </c>
      <c r="AC31" s="30">
        <v>80280.33743033317</v>
      </c>
      <c r="AD31" s="30">
        <v>1062469.0452852116</v>
      </c>
      <c r="AE31" s="14">
        <v>6362.090091528214</v>
      </c>
      <c r="AF31" s="30">
        <v>89794.4746997173</v>
      </c>
      <c r="AG31" s="30">
        <v>1062469.0452852116</v>
      </c>
      <c r="AH31" s="14">
        <v>6362.090091528214</v>
      </c>
      <c r="AI31" s="45">
        <v>66440.73673836801</v>
      </c>
      <c r="AJ31" s="45">
        <v>1053357.0911157487</v>
      </c>
      <c r="AK31" s="46">
        <v>6307.52749171107</v>
      </c>
      <c r="AL31" s="4">
        <v>39452.95109894511</v>
      </c>
      <c r="AM31" s="4">
        <v>1054985.1960528914</v>
      </c>
      <c r="AN31" s="6">
        <v>6317.276623071206</v>
      </c>
      <c r="AO31" s="54">
        <v>67390.94225997309</v>
      </c>
      <c r="AP31" s="54">
        <v>1053357.0911157487</v>
      </c>
      <c r="AQ31" s="59">
        <v>6307.52749171107</v>
      </c>
      <c r="AR31" s="45">
        <v>55937.85885823803</v>
      </c>
      <c r="AS31" s="45">
        <v>1053357.0911157487</v>
      </c>
      <c r="AT31" s="46">
        <v>6307.52749171107</v>
      </c>
      <c r="AU31" s="4">
        <v>54134.78086004433</v>
      </c>
      <c r="AV31" s="4">
        <v>1054080.9103386058</v>
      </c>
      <c r="AW31" s="6">
        <v>6311.861738554526</v>
      </c>
      <c r="AX31" s="45">
        <v>66633.48336828938</v>
      </c>
      <c r="AY31" s="45">
        <v>1053357.0911157487</v>
      </c>
      <c r="AZ31" s="46">
        <v>6307.52749171107</v>
      </c>
      <c r="BA31" s="4">
        <v>68738.4040284434</v>
      </c>
      <c r="BB31" s="4">
        <v>1053357.0911157487</v>
      </c>
      <c r="BC31" s="6">
        <v>6307.52749171107</v>
      </c>
      <c r="BD31" s="13">
        <f t="shared" si="9"/>
        <v>-25426.171539422823</v>
      </c>
      <c r="BE31" s="13">
        <f t="shared" si="10"/>
        <v>145.54599538744515</v>
      </c>
      <c r="BF31" s="13">
        <f t="shared" si="1"/>
        <v>-24227.598236565944</v>
      </c>
      <c r="BG31" s="13">
        <f t="shared" si="11"/>
        <v>152.72308103329487</v>
      </c>
      <c r="BH31" s="13">
        <f t="shared" si="2"/>
        <v>-25426.171539422823</v>
      </c>
      <c r="BI31" s="13">
        <f t="shared" si="12"/>
        <v>145.54599538744515</v>
      </c>
      <c r="BJ31" s="13">
        <f t="shared" si="3"/>
        <v>-25426.171539422823</v>
      </c>
      <c r="BK31" s="13">
        <f t="shared" si="13"/>
        <v>145.54599538744515</v>
      </c>
      <c r="BL31" s="13">
        <f t="shared" si="4"/>
        <v>-29198.36814596341</v>
      </c>
      <c r="BM31" s="13">
        <f t="shared" si="21"/>
        <v>122.95799175546563</v>
      </c>
      <c r="BN31" s="13">
        <f t="shared" si="5"/>
        <v>-24893.31252228003</v>
      </c>
      <c r="BO31" s="13">
        <f t="shared" si="22"/>
        <v>148.73676794518633</v>
      </c>
      <c r="BP31" s="13">
        <f t="shared" si="6"/>
        <v>-25426.171539422823</v>
      </c>
      <c r="BQ31" s="13">
        <f t="shared" si="23"/>
        <v>145.54599538744515</v>
      </c>
      <c r="BR31" s="13">
        <f t="shared" si="7"/>
        <v>-25426.171539422823</v>
      </c>
      <c r="BS31" s="13">
        <f t="shared" si="24"/>
        <v>145.54599538744515</v>
      </c>
      <c r="BT31" s="13">
        <f t="shared" si="14"/>
        <v>-34538.125708885724</v>
      </c>
      <c r="BU31" s="13">
        <f t="shared" si="25"/>
        <v>90.98339557030158</v>
      </c>
      <c r="BV31" s="13">
        <f t="shared" si="15"/>
        <v>-32910.02077174303</v>
      </c>
      <c r="BW31" s="13">
        <f t="shared" si="26"/>
        <v>100.73252693043742</v>
      </c>
      <c r="BX31" s="13">
        <f t="shared" si="16"/>
        <v>-34538.125708885724</v>
      </c>
      <c r="BY31" s="13">
        <f t="shared" si="27"/>
        <v>90.98339557030158</v>
      </c>
      <c r="BZ31" s="13">
        <f t="shared" si="17"/>
        <v>-34538.125708885724</v>
      </c>
      <c r="CA31" s="13">
        <f t="shared" si="28"/>
        <v>90.98339557030158</v>
      </c>
      <c r="CB31" s="13">
        <f t="shared" si="18"/>
        <v>-33814.30648602871</v>
      </c>
      <c r="CC31" s="13">
        <f t="shared" si="29"/>
        <v>95.31764241375731</v>
      </c>
      <c r="CD31" s="13">
        <f t="shared" si="19"/>
        <v>-34538.125708885724</v>
      </c>
      <c r="CE31" s="13">
        <f t="shared" si="30"/>
        <v>90.98339557030158</v>
      </c>
      <c r="CF31" s="13">
        <f t="shared" si="20"/>
        <v>-34538.125708885724</v>
      </c>
      <c r="CG31" s="13">
        <f t="shared" si="31"/>
        <v>90.98339557030158</v>
      </c>
      <c r="CH31" s="61">
        <v>175</v>
      </c>
      <c r="CI31" s="62">
        <v>1142425</v>
      </c>
      <c r="CJ31" s="62">
        <v>6528</v>
      </c>
    </row>
    <row r="32" spans="1:88" ht="15">
      <c r="A32" s="11">
        <v>101139</v>
      </c>
      <c r="B32" s="11">
        <v>2133580</v>
      </c>
      <c r="C32" s="11" t="s">
        <v>77</v>
      </c>
      <c r="D32" s="44">
        <v>195</v>
      </c>
      <c r="E32" s="13">
        <v>0</v>
      </c>
      <c r="F32" s="13">
        <v>1091096.0674184556</v>
      </c>
      <c r="G32" s="13">
        <v>48981.89</v>
      </c>
      <c r="H32" s="13">
        <f t="shared" si="0"/>
        <v>1140077.9574184555</v>
      </c>
      <c r="I32" s="30">
        <f t="shared" si="8"/>
        <v>5846.553627786951</v>
      </c>
      <c r="J32" s="39">
        <v>190</v>
      </c>
      <c r="K32" s="13">
        <v>7126.672147566501</v>
      </c>
      <c r="L32" s="13">
        <v>1133879.045761231</v>
      </c>
      <c r="M32" s="14">
        <v>5967.7844513749005</v>
      </c>
      <c r="N32" s="30">
        <v>13405.397660895402</v>
      </c>
      <c r="O32" s="13">
        <v>1134156.0352996928</v>
      </c>
      <c r="P32" s="14">
        <v>5969.242291051015</v>
      </c>
      <c r="Q32" s="13">
        <v>10878.497992522083</v>
      </c>
      <c r="R32" s="13">
        <v>1133879.045761231</v>
      </c>
      <c r="S32" s="14">
        <v>5967.7844513749005</v>
      </c>
      <c r="T32" s="13">
        <v>2278.6079218007994</v>
      </c>
      <c r="U32" s="13">
        <v>1133879.045761231</v>
      </c>
      <c r="V32" s="14">
        <v>5967.7844513749005</v>
      </c>
      <c r="W32" s="13">
        <v>0</v>
      </c>
      <c r="X32" s="13">
        <v>1147779.6800696605</v>
      </c>
      <c r="Y32" s="14">
        <v>6040.945684577161</v>
      </c>
      <c r="Z32" s="30">
        <v>6174.285611152734</v>
      </c>
      <c r="AA32" s="30">
        <v>1134002.1891458463</v>
      </c>
      <c r="AB32" s="14">
        <v>5968.432574451823</v>
      </c>
      <c r="AC32" s="30">
        <v>8070.846538544107</v>
      </c>
      <c r="AD32" s="30">
        <v>1133879.045761231</v>
      </c>
      <c r="AE32" s="14">
        <v>5967.7844513749005</v>
      </c>
      <c r="AF32" s="30">
        <v>14700.602611342434</v>
      </c>
      <c r="AG32" s="30">
        <v>1133879.045761231</v>
      </c>
      <c r="AH32" s="14">
        <v>5967.7844513749005</v>
      </c>
      <c r="AI32" s="45">
        <v>0</v>
      </c>
      <c r="AJ32" s="45">
        <v>1129089.6029997084</v>
      </c>
      <c r="AK32" s="46">
        <v>5942.576857893202</v>
      </c>
      <c r="AL32" s="4">
        <v>0</v>
      </c>
      <c r="AM32" s="4">
        <v>1155447.5120389147</v>
      </c>
      <c r="AN32" s="6">
        <v>6081.302694941656</v>
      </c>
      <c r="AO32" s="54">
        <v>0</v>
      </c>
      <c r="AP32" s="54">
        <v>1132203.242328575</v>
      </c>
      <c r="AQ32" s="59">
        <v>5958.96443330829</v>
      </c>
      <c r="AR32" s="45">
        <v>0</v>
      </c>
      <c r="AS32" s="45">
        <v>1143753.5915102323</v>
      </c>
      <c r="AT32" s="46">
        <v>6019.755744790697</v>
      </c>
      <c r="AU32" s="4">
        <v>0</v>
      </c>
      <c r="AV32" s="4">
        <v>1141157.91958189</v>
      </c>
      <c r="AW32" s="6">
        <v>6006.094313588896</v>
      </c>
      <c r="AX32" s="45">
        <v>0</v>
      </c>
      <c r="AY32" s="45">
        <v>1130967.6661663419</v>
      </c>
      <c r="AZ32" s="46">
        <v>5952.461400875483</v>
      </c>
      <c r="BA32" s="4">
        <v>0</v>
      </c>
      <c r="BB32" s="4">
        <v>1132767.5577327874</v>
      </c>
      <c r="BC32" s="6">
        <v>5961.9345143830915</v>
      </c>
      <c r="BD32" s="13">
        <f t="shared" si="9"/>
        <v>-6198.911657224409</v>
      </c>
      <c r="BE32" s="13">
        <f t="shared" si="10"/>
        <v>121.23082358794909</v>
      </c>
      <c r="BF32" s="13">
        <f t="shared" si="1"/>
        <v>-5921.922118762741</v>
      </c>
      <c r="BG32" s="13">
        <f t="shared" si="11"/>
        <v>122.6886632640635</v>
      </c>
      <c r="BH32" s="13">
        <f t="shared" si="2"/>
        <v>-6198.911657224409</v>
      </c>
      <c r="BI32" s="13">
        <f t="shared" si="12"/>
        <v>121.23082358794909</v>
      </c>
      <c r="BJ32" s="13">
        <f t="shared" si="3"/>
        <v>-6198.911657224409</v>
      </c>
      <c r="BK32" s="13">
        <f t="shared" si="13"/>
        <v>121.23082358794909</v>
      </c>
      <c r="BL32" s="13">
        <f t="shared" si="4"/>
        <v>7701.722651205026</v>
      </c>
      <c r="BM32" s="13">
        <f t="shared" si="21"/>
        <v>194.3920567902096</v>
      </c>
      <c r="BN32" s="13">
        <f t="shared" si="5"/>
        <v>-6075.768272609217</v>
      </c>
      <c r="BO32" s="13">
        <f t="shared" si="22"/>
        <v>121.87894666487136</v>
      </c>
      <c r="BP32" s="13">
        <f t="shared" si="6"/>
        <v>-6198.911657224409</v>
      </c>
      <c r="BQ32" s="13">
        <f t="shared" si="23"/>
        <v>121.23082358794909</v>
      </c>
      <c r="BR32" s="13">
        <f t="shared" si="7"/>
        <v>-6198.911657224409</v>
      </c>
      <c r="BS32" s="13">
        <f t="shared" si="24"/>
        <v>121.23082358794909</v>
      </c>
      <c r="BT32" s="13">
        <f t="shared" si="14"/>
        <v>-10988.354418747127</v>
      </c>
      <c r="BU32" s="13">
        <f t="shared" si="25"/>
        <v>96.0232301062506</v>
      </c>
      <c r="BV32" s="13">
        <f t="shared" si="15"/>
        <v>15369.55462045921</v>
      </c>
      <c r="BW32" s="13">
        <f t="shared" si="26"/>
        <v>234.7490671547048</v>
      </c>
      <c r="BX32" s="13">
        <f t="shared" si="16"/>
        <v>-7874.715089880396</v>
      </c>
      <c r="BY32" s="13">
        <f t="shared" si="27"/>
        <v>112.41080552133826</v>
      </c>
      <c r="BZ32" s="13">
        <f t="shared" si="17"/>
        <v>3675.6340917767957</v>
      </c>
      <c r="CA32" s="13">
        <f t="shared" si="28"/>
        <v>173.20211700374512</v>
      </c>
      <c r="CB32" s="13">
        <f t="shared" si="18"/>
        <v>1079.9621634345967</v>
      </c>
      <c r="CC32" s="13">
        <f t="shared" si="29"/>
        <v>159.54068580194416</v>
      </c>
      <c r="CD32" s="13">
        <f t="shared" si="19"/>
        <v>-9110.291252113646</v>
      </c>
      <c r="CE32" s="13">
        <f t="shared" si="30"/>
        <v>105.90777308853194</v>
      </c>
      <c r="CF32" s="13">
        <f t="shared" si="20"/>
        <v>-7310.399685668061</v>
      </c>
      <c r="CG32" s="13">
        <f t="shared" si="31"/>
        <v>115.38088659614004</v>
      </c>
      <c r="CH32" s="61">
        <v>195</v>
      </c>
      <c r="CI32" s="62">
        <v>1194951</v>
      </c>
      <c r="CJ32" s="62">
        <v>6128</v>
      </c>
    </row>
    <row r="33" spans="1:88" ht="15">
      <c r="A33" s="11">
        <v>101140</v>
      </c>
      <c r="B33" s="11">
        <v>2133582</v>
      </c>
      <c r="C33" s="11" t="s">
        <v>78</v>
      </c>
      <c r="D33" s="44">
        <v>294</v>
      </c>
      <c r="E33" s="13">
        <v>0</v>
      </c>
      <c r="F33" s="13">
        <v>1431477.8100853032</v>
      </c>
      <c r="G33" s="13">
        <v>62916</v>
      </c>
      <c r="H33" s="13">
        <f t="shared" si="0"/>
        <v>1494393.8100853032</v>
      </c>
      <c r="I33" s="30">
        <f t="shared" si="8"/>
        <v>5082.97214314729</v>
      </c>
      <c r="J33" s="39">
        <v>287.5</v>
      </c>
      <c r="K33" s="13">
        <v>0</v>
      </c>
      <c r="L33" s="13">
        <v>1494003.8398715765</v>
      </c>
      <c r="M33" s="14">
        <v>5196.535095205483</v>
      </c>
      <c r="N33" s="30">
        <v>29222.337610922288</v>
      </c>
      <c r="O33" s="13">
        <v>1491046.9559415816</v>
      </c>
      <c r="P33" s="14">
        <v>5186.250281535936</v>
      </c>
      <c r="Q33" s="13">
        <v>22048.901881617556</v>
      </c>
      <c r="R33" s="13">
        <v>1490932.1324721936</v>
      </c>
      <c r="S33" s="14">
        <v>5185.850895555456</v>
      </c>
      <c r="T33" s="13">
        <v>5812.046378864925</v>
      </c>
      <c r="U33" s="13">
        <v>1490932.1324721938</v>
      </c>
      <c r="V33" s="14">
        <v>5185.850895555457</v>
      </c>
      <c r="W33" s="13">
        <v>35159.83856611696</v>
      </c>
      <c r="X33" s="13">
        <v>1485089.6918621429</v>
      </c>
      <c r="Y33" s="14">
        <v>5165.529362998758</v>
      </c>
      <c r="Z33" s="30">
        <v>5620.593968769807</v>
      </c>
      <c r="AA33" s="30">
        <v>1490983.1804313774</v>
      </c>
      <c r="AB33" s="14">
        <v>5186.028453674356</v>
      </c>
      <c r="AC33" s="30">
        <v>8078.7297263474475</v>
      </c>
      <c r="AD33" s="30">
        <v>1490932.1324721936</v>
      </c>
      <c r="AE33" s="14">
        <v>5185.850895555456</v>
      </c>
      <c r="AF33" s="30">
        <v>37554.10185210994</v>
      </c>
      <c r="AG33" s="30">
        <v>1490932.1324721938</v>
      </c>
      <c r="AH33" s="14">
        <v>5185.850895555457</v>
      </c>
      <c r="AI33" s="45">
        <v>0</v>
      </c>
      <c r="AJ33" s="45">
        <v>1497540.4369688798</v>
      </c>
      <c r="AK33" s="46">
        <v>5208.836302500451</v>
      </c>
      <c r="AL33" s="4">
        <v>0</v>
      </c>
      <c r="AM33" s="4">
        <v>1514326.4677518895</v>
      </c>
      <c r="AN33" s="6">
        <v>5267.222496528311</v>
      </c>
      <c r="AO33" s="54">
        <v>0</v>
      </c>
      <c r="AP33" s="54">
        <v>1482808.3605166893</v>
      </c>
      <c r="AQ33" s="59">
        <v>5157.594297449354</v>
      </c>
      <c r="AR33" s="45">
        <v>0</v>
      </c>
      <c r="AS33" s="45">
        <v>1503509.7265162528</v>
      </c>
      <c r="AT33" s="46">
        <v>5229.599048752184</v>
      </c>
      <c r="AU33" s="4">
        <v>0</v>
      </c>
      <c r="AV33" s="4">
        <v>1505533.0054813917</v>
      </c>
      <c r="AW33" s="6">
        <v>5236.6365408048405</v>
      </c>
      <c r="AX33" s="45">
        <v>0</v>
      </c>
      <c r="AY33" s="45">
        <v>1490660.4908842715</v>
      </c>
      <c r="AZ33" s="46">
        <v>5184.906055249639</v>
      </c>
      <c r="BA33" s="4">
        <v>3721.8615985893352</v>
      </c>
      <c r="BB33" s="4">
        <v>1477662.3682322702</v>
      </c>
      <c r="BC33" s="6">
        <v>5139.695193851375</v>
      </c>
      <c r="BD33" s="13">
        <f t="shared" si="9"/>
        <v>-389.9702137266286</v>
      </c>
      <c r="BE33" s="13">
        <f t="shared" si="10"/>
        <v>113.56295205819333</v>
      </c>
      <c r="BF33" s="13">
        <f t="shared" si="1"/>
        <v>-3346.854143721517</v>
      </c>
      <c r="BG33" s="13">
        <f t="shared" si="11"/>
        <v>103.27813838864586</v>
      </c>
      <c r="BH33" s="13">
        <f t="shared" si="2"/>
        <v>-3461.677613109583</v>
      </c>
      <c r="BI33" s="13">
        <f t="shared" si="12"/>
        <v>102.87875240816629</v>
      </c>
      <c r="BJ33" s="13">
        <f t="shared" si="3"/>
        <v>-3461.67761310935</v>
      </c>
      <c r="BK33" s="13">
        <f t="shared" si="13"/>
        <v>102.8787524081672</v>
      </c>
      <c r="BL33" s="13">
        <f t="shared" si="4"/>
        <v>-9304.118223160272</v>
      </c>
      <c r="BM33" s="13">
        <f t="shared" si="21"/>
        <v>82.55721985146829</v>
      </c>
      <c r="BN33" s="13">
        <f t="shared" si="5"/>
        <v>-3410.6296539257746</v>
      </c>
      <c r="BO33" s="13">
        <f t="shared" si="22"/>
        <v>103.05631052706576</v>
      </c>
      <c r="BP33" s="13">
        <f t="shared" si="6"/>
        <v>-3461.677613109583</v>
      </c>
      <c r="BQ33" s="13">
        <f t="shared" si="23"/>
        <v>102.87875240816629</v>
      </c>
      <c r="BR33" s="13">
        <f t="shared" si="7"/>
        <v>-3461.67761310935</v>
      </c>
      <c r="BS33" s="13">
        <f t="shared" si="24"/>
        <v>102.8787524081672</v>
      </c>
      <c r="BT33" s="13">
        <f t="shared" si="14"/>
        <v>3146.626883576624</v>
      </c>
      <c r="BU33" s="13">
        <f t="shared" si="25"/>
        <v>125.86415935316109</v>
      </c>
      <c r="BV33" s="13">
        <f t="shared" si="15"/>
        <v>19932.65766658634</v>
      </c>
      <c r="BW33" s="13">
        <f t="shared" si="26"/>
        <v>184.25035338102134</v>
      </c>
      <c r="BX33" s="13">
        <f t="shared" si="16"/>
        <v>-11585.449568613898</v>
      </c>
      <c r="BY33" s="13">
        <f t="shared" si="27"/>
        <v>74.62215430206379</v>
      </c>
      <c r="BZ33" s="13">
        <f t="shared" si="17"/>
        <v>9115.9164309497</v>
      </c>
      <c r="CA33" s="13">
        <f t="shared" si="28"/>
        <v>146.6269056048941</v>
      </c>
      <c r="CB33" s="13">
        <f t="shared" si="18"/>
        <v>11139.19539608853</v>
      </c>
      <c r="CC33" s="13">
        <f t="shared" si="29"/>
        <v>153.66439765755058</v>
      </c>
      <c r="CD33" s="13">
        <f t="shared" si="19"/>
        <v>-3733.3192010317</v>
      </c>
      <c r="CE33" s="13">
        <f t="shared" si="30"/>
        <v>101.9339121023495</v>
      </c>
      <c r="CF33" s="13">
        <f t="shared" si="20"/>
        <v>-16731.441853032913</v>
      </c>
      <c r="CG33" s="13">
        <f t="shared" si="31"/>
        <v>56.723050704084926</v>
      </c>
      <c r="CH33" s="61">
        <v>294</v>
      </c>
      <c r="CI33" s="62">
        <v>1502853</v>
      </c>
      <c r="CJ33" s="62">
        <v>5112</v>
      </c>
    </row>
    <row r="34" spans="1:88" ht="15">
      <c r="A34" s="11">
        <v>101141</v>
      </c>
      <c r="B34" s="11">
        <v>2133590</v>
      </c>
      <c r="C34" s="11" t="s">
        <v>79</v>
      </c>
      <c r="D34" s="44">
        <v>193</v>
      </c>
      <c r="E34" s="13">
        <v>0</v>
      </c>
      <c r="F34" s="13">
        <v>973640.823844356</v>
      </c>
      <c r="G34" s="13">
        <v>41302</v>
      </c>
      <c r="H34" s="13">
        <f t="shared" si="0"/>
        <v>1014942.823844356</v>
      </c>
      <c r="I34" s="30">
        <f t="shared" si="8"/>
        <v>5258.771108001844</v>
      </c>
      <c r="J34" s="39">
        <v>190.5</v>
      </c>
      <c r="K34" s="13">
        <v>0</v>
      </c>
      <c r="L34" s="13">
        <v>1023136.8873524698</v>
      </c>
      <c r="M34" s="14">
        <v>5370.79730893685</v>
      </c>
      <c r="N34" s="30">
        <v>3623.9400328253273</v>
      </c>
      <c r="O34" s="13">
        <v>1020624.8478947047</v>
      </c>
      <c r="P34" s="14">
        <v>5357.610750103437</v>
      </c>
      <c r="Q34" s="13">
        <v>15912.84932304752</v>
      </c>
      <c r="R34" s="13">
        <v>1020930.3616149119</v>
      </c>
      <c r="S34" s="14">
        <v>5359.2144966662045</v>
      </c>
      <c r="T34" s="13">
        <v>0</v>
      </c>
      <c r="U34" s="13">
        <v>1021204.8465042518</v>
      </c>
      <c r="V34" s="14">
        <v>5360.655362227044</v>
      </c>
      <c r="W34" s="13">
        <v>16436.45962528015</v>
      </c>
      <c r="X34" s="13">
        <v>1017033.306631259</v>
      </c>
      <c r="Y34" s="14">
        <v>5338.757515124719</v>
      </c>
      <c r="Z34" s="30">
        <v>0</v>
      </c>
      <c r="AA34" s="30">
        <v>1024162.5876153966</v>
      </c>
      <c r="AB34" s="14">
        <v>5376.1815622855465</v>
      </c>
      <c r="AC34" s="30">
        <v>5918.971317740635</v>
      </c>
      <c r="AD34" s="30">
        <v>1020930.3616149118</v>
      </c>
      <c r="AE34" s="14">
        <v>5359.214496666204</v>
      </c>
      <c r="AF34" s="30">
        <v>26923.850106788293</v>
      </c>
      <c r="AG34" s="30">
        <v>1020930.3616149119</v>
      </c>
      <c r="AH34" s="14">
        <v>5359.2144966662045</v>
      </c>
      <c r="AI34" s="45">
        <v>0</v>
      </c>
      <c r="AJ34" s="45">
        <v>1025480.2673421613</v>
      </c>
      <c r="AK34" s="46">
        <v>5383.0985162318175</v>
      </c>
      <c r="AL34" s="4">
        <v>0</v>
      </c>
      <c r="AM34" s="4">
        <v>1051789.0898262076</v>
      </c>
      <c r="AN34" s="6">
        <v>5521.202571266182</v>
      </c>
      <c r="AO34" s="54">
        <v>0</v>
      </c>
      <c r="AP34" s="54">
        <v>1014244.4244689933</v>
      </c>
      <c r="AQ34" s="59">
        <v>5324.117713747996</v>
      </c>
      <c r="AR34" s="45">
        <v>0</v>
      </c>
      <c r="AS34" s="45">
        <v>1033389.982158398</v>
      </c>
      <c r="AT34" s="46">
        <v>5424.619328915475</v>
      </c>
      <c r="AU34" s="4">
        <v>0</v>
      </c>
      <c r="AV34" s="4">
        <v>1037527.6826521908</v>
      </c>
      <c r="AW34" s="6">
        <v>5446.339541481317</v>
      </c>
      <c r="AX34" s="45">
        <v>0</v>
      </c>
      <c r="AY34" s="45">
        <v>1020184.4347854147</v>
      </c>
      <c r="AZ34" s="46">
        <v>5355.298870264644</v>
      </c>
      <c r="BA34" s="4">
        <v>4591.906346874129</v>
      </c>
      <c r="BB34" s="4">
        <v>1012223.2932657461</v>
      </c>
      <c r="BC34" s="6">
        <v>5313.508101132526</v>
      </c>
      <c r="BD34" s="13">
        <f t="shared" si="9"/>
        <v>8194.063508113846</v>
      </c>
      <c r="BE34" s="13">
        <f t="shared" si="10"/>
        <v>112.02620093500536</v>
      </c>
      <c r="BF34" s="13">
        <f t="shared" si="1"/>
        <v>5682.024050348671</v>
      </c>
      <c r="BG34" s="13">
        <f t="shared" si="11"/>
        <v>98.83964210159229</v>
      </c>
      <c r="BH34" s="13">
        <f t="shared" si="2"/>
        <v>5987.537770555937</v>
      </c>
      <c r="BI34" s="13">
        <f t="shared" si="12"/>
        <v>100.4433886643601</v>
      </c>
      <c r="BJ34" s="13">
        <f t="shared" si="3"/>
        <v>6262.022659895825</v>
      </c>
      <c r="BK34" s="13">
        <f t="shared" si="13"/>
        <v>101.88425422519958</v>
      </c>
      <c r="BL34" s="13">
        <f t="shared" si="4"/>
        <v>2090.4827869030414</v>
      </c>
      <c r="BM34" s="13">
        <f t="shared" si="21"/>
        <v>79.98640712287488</v>
      </c>
      <c r="BN34" s="13">
        <f t="shared" si="5"/>
        <v>9219.763771040598</v>
      </c>
      <c r="BO34" s="13">
        <f t="shared" si="22"/>
        <v>117.41045428370217</v>
      </c>
      <c r="BP34" s="13">
        <f t="shared" si="6"/>
        <v>5987.53777055582</v>
      </c>
      <c r="BQ34" s="13">
        <f t="shared" si="23"/>
        <v>100.44338866435919</v>
      </c>
      <c r="BR34" s="13">
        <f t="shared" si="7"/>
        <v>5987.537770555937</v>
      </c>
      <c r="BS34" s="13">
        <f t="shared" si="24"/>
        <v>100.4433886643601</v>
      </c>
      <c r="BT34" s="13">
        <f t="shared" si="14"/>
        <v>10537.443497805274</v>
      </c>
      <c r="BU34" s="13">
        <f t="shared" si="25"/>
        <v>124.32740822997312</v>
      </c>
      <c r="BV34" s="13">
        <f t="shared" si="15"/>
        <v>36846.26598185161</v>
      </c>
      <c r="BW34" s="13">
        <f t="shared" si="26"/>
        <v>262.43146326433725</v>
      </c>
      <c r="BX34" s="13">
        <f t="shared" si="16"/>
        <v>-698.399375362671</v>
      </c>
      <c r="BY34" s="13">
        <f t="shared" si="27"/>
        <v>65.34660574615191</v>
      </c>
      <c r="BZ34" s="13">
        <f t="shared" si="17"/>
        <v>18447.158314042026</v>
      </c>
      <c r="CA34" s="13">
        <f t="shared" si="28"/>
        <v>165.84822091363094</v>
      </c>
      <c r="CB34" s="13">
        <f t="shared" si="18"/>
        <v>22584.858807834797</v>
      </c>
      <c r="CC34" s="13">
        <f t="shared" si="29"/>
        <v>187.56843347947233</v>
      </c>
      <c r="CD34" s="13">
        <f t="shared" si="19"/>
        <v>5241.610941058723</v>
      </c>
      <c r="CE34" s="13">
        <f t="shared" si="30"/>
        <v>96.52776226280002</v>
      </c>
      <c r="CF34" s="13">
        <f t="shared" si="20"/>
        <v>-2719.530578609905</v>
      </c>
      <c r="CG34" s="13">
        <f t="shared" si="31"/>
        <v>54.736993130681185</v>
      </c>
      <c r="CH34" s="61">
        <v>193</v>
      </c>
      <c r="CI34" s="62">
        <v>1029922</v>
      </c>
      <c r="CJ34" s="62">
        <v>5336</v>
      </c>
    </row>
    <row r="35" spans="1:88" ht="15">
      <c r="A35" s="11">
        <v>101142</v>
      </c>
      <c r="B35" s="11">
        <v>2133598</v>
      </c>
      <c r="C35" s="11" t="s">
        <v>80</v>
      </c>
      <c r="D35" s="44">
        <v>142</v>
      </c>
      <c r="E35" s="13">
        <v>0</v>
      </c>
      <c r="F35" s="13">
        <v>841691.2817972467</v>
      </c>
      <c r="G35" s="13">
        <v>32578.81</v>
      </c>
      <c r="H35" s="13">
        <f t="shared" si="0"/>
        <v>874270.0917972467</v>
      </c>
      <c r="I35" s="30">
        <f t="shared" si="8"/>
        <v>6156.831632374977</v>
      </c>
      <c r="J35" s="39">
        <v>127</v>
      </c>
      <c r="K35" s="13">
        <v>2081.468656667346</v>
      </c>
      <c r="L35" s="13">
        <v>809504.9319996479</v>
      </c>
      <c r="M35" s="14">
        <v>6374.054582674393</v>
      </c>
      <c r="N35" s="30">
        <v>0</v>
      </c>
      <c r="O35" s="13">
        <v>818336.4103492536</v>
      </c>
      <c r="P35" s="14">
        <v>6443.593782277587</v>
      </c>
      <c r="Q35" s="13">
        <v>0</v>
      </c>
      <c r="R35" s="13">
        <v>814038.1972864752</v>
      </c>
      <c r="S35" s="14">
        <v>6409.749584932876</v>
      </c>
      <c r="T35" s="13">
        <v>2168.1128014143515</v>
      </c>
      <c r="U35" s="13">
        <v>809504.9319996479</v>
      </c>
      <c r="V35" s="14">
        <v>6374.054582674393</v>
      </c>
      <c r="W35" s="13">
        <v>0</v>
      </c>
      <c r="X35" s="13">
        <v>836263.637002214</v>
      </c>
      <c r="Y35" s="14">
        <v>6584.753047261527</v>
      </c>
      <c r="Z35" s="30">
        <v>0</v>
      </c>
      <c r="AA35" s="30">
        <v>814777.5301849316</v>
      </c>
      <c r="AB35" s="14">
        <v>6415.571103818359</v>
      </c>
      <c r="AC35" s="30">
        <v>0</v>
      </c>
      <c r="AD35" s="30">
        <v>811353.6239647307</v>
      </c>
      <c r="AE35" s="14">
        <v>6388.611212320714</v>
      </c>
      <c r="AF35" s="30">
        <v>0</v>
      </c>
      <c r="AG35" s="30">
        <v>816044.6887559304</v>
      </c>
      <c r="AH35" s="14">
        <v>6425.548730361656</v>
      </c>
      <c r="AI35" s="45">
        <v>0</v>
      </c>
      <c r="AJ35" s="45">
        <v>808985.7166694414</v>
      </c>
      <c r="AK35" s="46">
        <v>6369.966272987728</v>
      </c>
      <c r="AL35" s="4">
        <v>0</v>
      </c>
      <c r="AM35" s="4">
        <v>841528.5316588057</v>
      </c>
      <c r="AN35" s="6">
        <v>6626.208910699257</v>
      </c>
      <c r="AO35" s="54">
        <v>0</v>
      </c>
      <c r="AP35" s="54">
        <v>820189.4720712279</v>
      </c>
      <c r="AQ35" s="59">
        <v>6458.184819458487</v>
      </c>
      <c r="AR35" s="45">
        <v>0</v>
      </c>
      <c r="AS35" s="45">
        <v>815460.2429676643</v>
      </c>
      <c r="AT35" s="46">
        <v>6420.946795020978</v>
      </c>
      <c r="AU35" s="4">
        <v>0</v>
      </c>
      <c r="AV35" s="4">
        <v>823687.5935427945</v>
      </c>
      <c r="AW35" s="6">
        <v>6485.72908301413</v>
      </c>
      <c r="AX35" s="45">
        <v>0</v>
      </c>
      <c r="AY35" s="45">
        <v>814802.3202902263</v>
      </c>
      <c r="AZ35" s="46">
        <v>6415.766301497844</v>
      </c>
      <c r="BA35" s="4">
        <v>0</v>
      </c>
      <c r="BB35" s="4">
        <v>825127.9390297628</v>
      </c>
      <c r="BC35" s="6">
        <v>6497.070386061124</v>
      </c>
      <c r="BD35" s="13">
        <f t="shared" si="9"/>
        <v>-64765.15979759884</v>
      </c>
      <c r="BE35" s="13">
        <f t="shared" si="10"/>
        <v>217.22295029941597</v>
      </c>
      <c r="BF35" s="13">
        <f t="shared" si="1"/>
        <v>-55933.68144799315</v>
      </c>
      <c r="BG35" s="13">
        <f t="shared" si="11"/>
        <v>286.76214990260996</v>
      </c>
      <c r="BH35" s="13">
        <f t="shared" si="2"/>
        <v>-60231.8945107715</v>
      </c>
      <c r="BI35" s="13">
        <f t="shared" si="12"/>
        <v>252.9179525578993</v>
      </c>
      <c r="BJ35" s="13">
        <f t="shared" si="3"/>
        <v>-64765.15979759884</v>
      </c>
      <c r="BK35" s="13">
        <f t="shared" si="13"/>
        <v>217.22295029941597</v>
      </c>
      <c r="BL35" s="13">
        <f t="shared" si="4"/>
        <v>-38006.45479503274</v>
      </c>
      <c r="BM35" s="13">
        <f t="shared" si="21"/>
        <v>427.92141488655034</v>
      </c>
      <c r="BN35" s="13">
        <f t="shared" si="5"/>
        <v>-59492.56161231513</v>
      </c>
      <c r="BO35" s="13">
        <f t="shared" si="22"/>
        <v>258.7394714433822</v>
      </c>
      <c r="BP35" s="13">
        <f t="shared" si="6"/>
        <v>-62916.467832516064</v>
      </c>
      <c r="BQ35" s="13">
        <f t="shared" si="23"/>
        <v>231.77957994573717</v>
      </c>
      <c r="BR35" s="13">
        <f t="shared" si="7"/>
        <v>-58225.40304131631</v>
      </c>
      <c r="BS35" s="13">
        <f t="shared" si="24"/>
        <v>268.7170979866796</v>
      </c>
      <c r="BT35" s="13">
        <f t="shared" si="14"/>
        <v>-65284.37512780528</v>
      </c>
      <c r="BU35" s="13">
        <f t="shared" si="25"/>
        <v>213.13464061275135</v>
      </c>
      <c r="BV35" s="13">
        <f t="shared" si="15"/>
        <v>-32741.56013844104</v>
      </c>
      <c r="BW35" s="13">
        <f t="shared" si="26"/>
        <v>469.37727832428027</v>
      </c>
      <c r="BX35" s="13">
        <f t="shared" si="16"/>
        <v>-54080.619726018864</v>
      </c>
      <c r="BY35" s="13">
        <f t="shared" si="27"/>
        <v>301.3531870835104</v>
      </c>
      <c r="BZ35" s="13">
        <f t="shared" si="17"/>
        <v>-58809.84882958245</v>
      </c>
      <c r="CA35" s="13">
        <f t="shared" si="28"/>
        <v>264.1151626460014</v>
      </c>
      <c r="CB35" s="13">
        <f t="shared" si="18"/>
        <v>-50582.49825445225</v>
      </c>
      <c r="CC35" s="13">
        <f t="shared" si="29"/>
        <v>328.89745063915325</v>
      </c>
      <c r="CD35" s="13">
        <f t="shared" si="19"/>
        <v>-59467.77150702046</v>
      </c>
      <c r="CE35" s="13">
        <f t="shared" si="30"/>
        <v>258.9346691228675</v>
      </c>
      <c r="CF35" s="13">
        <f t="shared" si="20"/>
        <v>-49142.15276748396</v>
      </c>
      <c r="CG35" s="13">
        <f t="shared" si="31"/>
        <v>340.238753686147</v>
      </c>
      <c r="CH35" s="61">
        <v>142</v>
      </c>
      <c r="CI35" s="62">
        <v>918690</v>
      </c>
      <c r="CJ35" s="62">
        <v>6470</v>
      </c>
    </row>
    <row r="36" spans="1:88" ht="15">
      <c r="A36" s="11">
        <v>101143</v>
      </c>
      <c r="B36" s="11">
        <v>2133610</v>
      </c>
      <c r="C36" s="11" t="s">
        <v>81</v>
      </c>
      <c r="D36" s="44">
        <v>205</v>
      </c>
      <c r="E36" s="13">
        <v>0</v>
      </c>
      <c r="F36" s="13">
        <v>1023549.6464423186</v>
      </c>
      <c r="G36" s="13">
        <v>43870</v>
      </c>
      <c r="H36" s="13">
        <f t="shared" si="0"/>
        <v>1067419.6464423186</v>
      </c>
      <c r="I36" s="30">
        <f t="shared" si="8"/>
        <v>5206.925104596676</v>
      </c>
      <c r="J36" s="39">
        <v>209</v>
      </c>
      <c r="K36" s="13">
        <v>0</v>
      </c>
      <c r="L36" s="13">
        <v>1107161.3365932417</v>
      </c>
      <c r="M36" s="14">
        <v>5297.422663125558</v>
      </c>
      <c r="N36" s="30">
        <v>6816.179287170769</v>
      </c>
      <c r="O36" s="13">
        <v>1102874.5263080585</v>
      </c>
      <c r="P36" s="14">
        <v>5276.911609129466</v>
      </c>
      <c r="Q36" s="13">
        <v>33440.245893958134</v>
      </c>
      <c r="R36" s="13">
        <v>1104670.5670104974</v>
      </c>
      <c r="S36" s="14">
        <v>5285.505105313385</v>
      </c>
      <c r="T36" s="13">
        <v>7604.879040389659</v>
      </c>
      <c r="U36" s="13">
        <v>1104670.5670104974</v>
      </c>
      <c r="V36" s="14">
        <v>5285.505105313385</v>
      </c>
      <c r="W36" s="13">
        <v>65210.95285454455</v>
      </c>
      <c r="X36" s="13">
        <v>1100110.4550591141</v>
      </c>
      <c r="Y36" s="14">
        <v>5263.686387842651</v>
      </c>
      <c r="Z36" s="30">
        <v>0</v>
      </c>
      <c r="AA36" s="30">
        <v>1106343.339506374</v>
      </c>
      <c r="AB36" s="14">
        <v>5293.508801465904</v>
      </c>
      <c r="AC36" s="30">
        <v>14449.825770956902</v>
      </c>
      <c r="AD36" s="30">
        <v>1104670.5670104977</v>
      </c>
      <c r="AE36" s="14">
        <v>5285.505105313386</v>
      </c>
      <c r="AF36" s="30">
        <v>53546.56449828598</v>
      </c>
      <c r="AG36" s="30">
        <v>1104670.5670104977</v>
      </c>
      <c r="AH36" s="14">
        <v>5285.505105313386</v>
      </c>
      <c r="AI36" s="45">
        <v>0</v>
      </c>
      <c r="AJ36" s="45">
        <v>1109732.28891789</v>
      </c>
      <c r="AK36" s="46">
        <v>5309.7238704205265</v>
      </c>
      <c r="AL36" s="4">
        <v>0</v>
      </c>
      <c r="AM36" s="4">
        <v>1134224.908861017</v>
      </c>
      <c r="AN36" s="6">
        <v>5426.913439526397</v>
      </c>
      <c r="AO36" s="54">
        <v>13799.62612310034</v>
      </c>
      <c r="AP36" s="54">
        <v>1095152.9112554926</v>
      </c>
      <c r="AQ36" s="59">
        <v>5239.966082562166</v>
      </c>
      <c r="AR36" s="45">
        <v>0</v>
      </c>
      <c r="AS36" s="45">
        <v>1110434.15700799</v>
      </c>
      <c r="AT36" s="46">
        <v>5313.0820909473205</v>
      </c>
      <c r="AU36" s="4">
        <v>0</v>
      </c>
      <c r="AV36" s="4">
        <v>1121006.3571582898</v>
      </c>
      <c r="AW36" s="6">
        <v>5363.666780661673</v>
      </c>
      <c r="AX36" s="45">
        <v>0</v>
      </c>
      <c r="AY36" s="45">
        <v>1095896.1548775611</v>
      </c>
      <c r="AZ36" s="46">
        <v>5243.522272141441</v>
      </c>
      <c r="BA36" s="4">
        <v>29080.882702092415</v>
      </c>
      <c r="BB36" s="4">
        <v>1095152.9112554928</v>
      </c>
      <c r="BC36" s="6">
        <v>5239.966082562167</v>
      </c>
      <c r="BD36" s="13">
        <f t="shared" si="9"/>
        <v>39741.690150923096</v>
      </c>
      <c r="BE36" s="13">
        <f t="shared" si="10"/>
        <v>90.49755852888211</v>
      </c>
      <c r="BF36" s="13">
        <f t="shared" si="1"/>
        <v>35454.87986573996</v>
      </c>
      <c r="BG36" s="13">
        <f t="shared" si="11"/>
        <v>69.9865045327906</v>
      </c>
      <c r="BH36" s="13">
        <f t="shared" si="2"/>
        <v>37250.92056817887</v>
      </c>
      <c r="BI36" s="13">
        <f t="shared" si="12"/>
        <v>78.58000071670904</v>
      </c>
      <c r="BJ36" s="13">
        <f t="shared" si="3"/>
        <v>37250.92056817887</v>
      </c>
      <c r="BK36" s="13">
        <f t="shared" si="13"/>
        <v>78.58000071670904</v>
      </c>
      <c r="BL36" s="13">
        <f t="shared" si="4"/>
        <v>32690.808616795577</v>
      </c>
      <c r="BM36" s="13">
        <f t="shared" si="21"/>
        <v>56.76128324597539</v>
      </c>
      <c r="BN36" s="13">
        <f t="shared" si="5"/>
        <v>38923.693064055406</v>
      </c>
      <c r="BO36" s="13">
        <f t="shared" si="22"/>
        <v>86.58369686922833</v>
      </c>
      <c r="BP36" s="13">
        <f t="shared" si="6"/>
        <v>37250.920568179106</v>
      </c>
      <c r="BQ36" s="13">
        <f t="shared" si="23"/>
        <v>78.58000071670995</v>
      </c>
      <c r="BR36" s="13">
        <f t="shared" si="7"/>
        <v>37250.920568179106</v>
      </c>
      <c r="BS36" s="13">
        <f t="shared" si="24"/>
        <v>78.58000071670995</v>
      </c>
      <c r="BT36" s="13">
        <f t="shared" si="14"/>
        <v>42312.64247557148</v>
      </c>
      <c r="BU36" s="13">
        <f t="shared" si="25"/>
        <v>102.79876582385077</v>
      </c>
      <c r="BV36" s="13">
        <f t="shared" si="15"/>
        <v>66805.26241869852</v>
      </c>
      <c r="BW36" s="13">
        <f t="shared" si="26"/>
        <v>219.98833492972153</v>
      </c>
      <c r="BX36" s="13">
        <f t="shared" si="16"/>
        <v>27733.264813174028</v>
      </c>
      <c r="BY36" s="13">
        <f t="shared" si="27"/>
        <v>33.04097796549013</v>
      </c>
      <c r="BZ36" s="13">
        <f t="shared" si="17"/>
        <v>43014.51056567137</v>
      </c>
      <c r="CA36" s="13">
        <f t="shared" si="28"/>
        <v>106.15698635064473</v>
      </c>
      <c r="CB36" s="13">
        <f t="shared" si="18"/>
        <v>53586.71071597119</v>
      </c>
      <c r="CC36" s="13">
        <f t="shared" si="29"/>
        <v>156.7416760649976</v>
      </c>
      <c r="CD36" s="13">
        <f t="shared" si="19"/>
        <v>28476.508435242577</v>
      </c>
      <c r="CE36" s="13">
        <f t="shared" si="30"/>
        <v>36.5971675447654</v>
      </c>
      <c r="CF36" s="13">
        <f t="shared" si="20"/>
        <v>27733.26481317426</v>
      </c>
      <c r="CG36" s="13">
        <f t="shared" si="31"/>
        <v>33.04097796549104</v>
      </c>
      <c r="CH36" s="61">
        <v>205</v>
      </c>
      <c r="CI36" s="62">
        <v>1062882</v>
      </c>
      <c r="CJ36" s="62">
        <v>5185</v>
      </c>
    </row>
    <row r="37" spans="1:88" ht="15">
      <c r="A37" s="11">
        <v>101144</v>
      </c>
      <c r="B37" s="11">
        <v>2133611</v>
      </c>
      <c r="C37" s="11" t="s">
        <v>82</v>
      </c>
      <c r="D37" s="44">
        <v>179</v>
      </c>
      <c r="E37" s="13">
        <v>0</v>
      </c>
      <c r="F37" s="13">
        <v>945605.3262554416</v>
      </c>
      <c r="G37" s="13">
        <v>38306</v>
      </c>
      <c r="H37" s="13">
        <f t="shared" si="0"/>
        <v>983911.3262554416</v>
      </c>
      <c r="I37" s="30">
        <f t="shared" si="8"/>
        <v>5496.711319862802</v>
      </c>
      <c r="J37" s="39">
        <v>159</v>
      </c>
      <c r="K37" s="13">
        <v>0</v>
      </c>
      <c r="L37" s="13">
        <v>905762.7001937268</v>
      </c>
      <c r="M37" s="14">
        <v>5696.620755935389</v>
      </c>
      <c r="N37" s="30">
        <v>561.3069902824074</v>
      </c>
      <c r="O37" s="13">
        <v>908645.3691839888</v>
      </c>
      <c r="P37" s="14">
        <v>5714.750749584835</v>
      </c>
      <c r="Q37" s="13">
        <v>15337.461843891922</v>
      </c>
      <c r="R37" s="13">
        <v>904415.8627258881</v>
      </c>
      <c r="S37" s="14">
        <v>5688.150080037032</v>
      </c>
      <c r="T37" s="13">
        <v>2475.221701667595</v>
      </c>
      <c r="U37" s="13">
        <v>904415.8627258881</v>
      </c>
      <c r="V37" s="14">
        <v>5688.150080037032</v>
      </c>
      <c r="W37" s="13">
        <v>19067.772536579723</v>
      </c>
      <c r="X37" s="13">
        <v>901969.2363413633</v>
      </c>
      <c r="Y37" s="14">
        <v>5672.762492712976</v>
      </c>
      <c r="Z37" s="30">
        <v>0</v>
      </c>
      <c r="AA37" s="30">
        <v>909927.6689171144</v>
      </c>
      <c r="AB37" s="14">
        <v>5722.815527780594</v>
      </c>
      <c r="AC37" s="30">
        <v>6215.594153771331</v>
      </c>
      <c r="AD37" s="30">
        <v>904415.8627258881</v>
      </c>
      <c r="AE37" s="14">
        <v>5688.150080037032</v>
      </c>
      <c r="AF37" s="30">
        <v>25308.266656170083</v>
      </c>
      <c r="AG37" s="30">
        <v>904415.8627258883</v>
      </c>
      <c r="AH37" s="14">
        <v>5688.150080037033</v>
      </c>
      <c r="AI37" s="45">
        <v>0</v>
      </c>
      <c r="AJ37" s="45">
        <v>907718.5921536266</v>
      </c>
      <c r="AK37" s="46">
        <v>5708.921963230356</v>
      </c>
      <c r="AL37" s="4">
        <v>0</v>
      </c>
      <c r="AM37" s="4">
        <v>937119.867612752</v>
      </c>
      <c r="AN37" s="6">
        <v>5893.8356453632205</v>
      </c>
      <c r="AO37" s="54">
        <v>121.52786092869422</v>
      </c>
      <c r="AP37" s="54">
        <v>896901.1310324972</v>
      </c>
      <c r="AQ37" s="59">
        <v>5640.887616556586</v>
      </c>
      <c r="AR37" s="45">
        <v>0</v>
      </c>
      <c r="AS37" s="45">
        <v>912110.911727681</v>
      </c>
      <c r="AT37" s="46">
        <v>5736.546614639504</v>
      </c>
      <c r="AU37" s="4">
        <v>0</v>
      </c>
      <c r="AV37" s="4">
        <v>921082.7876092419</v>
      </c>
      <c r="AW37" s="6">
        <v>5792.973506976364</v>
      </c>
      <c r="AX37" s="45">
        <v>0</v>
      </c>
      <c r="AY37" s="45">
        <v>902517.9277512807</v>
      </c>
      <c r="AZ37" s="46">
        <v>5676.213382083526</v>
      </c>
      <c r="BA37" s="4">
        <v>6421.591706563708</v>
      </c>
      <c r="BB37" s="4">
        <v>896901.1310324972</v>
      </c>
      <c r="BC37" s="6">
        <v>5640.887616556586</v>
      </c>
      <c r="BD37" s="13">
        <f t="shared" si="9"/>
        <v>-78148.62606171484</v>
      </c>
      <c r="BE37" s="13">
        <f t="shared" si="10"/>
        <v>199.9094360725867</v>
      </c>
      <c r="BF37" s="13">
        <f t="shared" si="1"/>
        <v>-75265.95707145287</v>
      </c>
      <c r="BG37" s="13">
        <f t="shared" si="11"/>
        <v>218.03942972203276</v>
      </c>
      <c r="BH37" s="13">
        <f t="shared" si="2"/>
        <v>-79495.4635295535</v>
      </c>
      <c r="BI37" s="13">
        <f t="shared" si="12"/>
        <v>191.43876017423008</v>
      </c>
      <c r="BJ37" s="13">
        <f t="shared" si="3"/>
        <v>-79495.4635295535</v>
      </c>
      <c r="BK37" s="13">
        <f t="shared" si="13"/>
        <v>191.43876017423008</v>
      </c>
      <c r="BL37" s="13">
        <f t="shared" si="4"/>
        <v>-81942.08991407836</v>
      </c>
      <c r="BM37" s="13">
        <f t="shared" si="21"/>
        <v>176.05117285017423</v>
      </c>
      <c r="BN37" s="13">
        <f t="shared" si="5"/>
        <v>-73983.65733832726</v>
      </c>
      <c r="BO37" s="13">
        <f t="shared" si="22"/>
        <v>226.10420791779143</v>
      </c>
      <c r="BP37" s="13">
        <f t="shared" si="6"/>
        <v>-79495.4635295535</v>
      </c>
      <c r="BQ37" s="13">
        <f t="shared" si="23"/>
        <v>191.43876017423008</v>
      </c>
      <c r="BR37" s="13">
        <f t="shared" si="7"/>
        <v>-79495.46352955338</v>
      </c>
      <c r="BS37" s="13">
        <f t="shared" si="24"/>
        <v>191.438760174231</v>
      </c>
      <c r="BT37" s="13">
        <f t="shared" si="14"/>
        <v>-76192.73410181503</v>
      </c>
      <c r="BU37" s="13">
        <f t="shared" si="25"/>
        <v>212.21064336755353</v>
      </c>
      <c r="BV37" s="13">
        <f t="shared" si="15"/>
        <v>-46791.45864268963</v>
      </c>
      <c r="BW37" s="13">
        <f t="shared" si="26"/>
        <v>397.1243255004183</v>
      </c>
      <c r="BX37" s="13">
        <f t="shared" si="16"/>
        <v>-87010.19522294449</v>
      </c>
      <c r="BY37" s="13">
        <f t="shared" si="27"/>
        <v>144.17629669378402</v>
      </c>
      <c r="BZ37" s="13">
        <f t="shared" si="17"/>
        <v>-71800.41452776059</v>
      </c>
      <c r="CA37" s="13">
        <f t="shared" si="28"/>
        <v>239.83529477670163</v>
      </c>
      <c r="CB37" s="13">
        <f t="shared" si="18"/>
        <v>-62828.53864619974</v>
      </c>
      <c r="CC37" s="13">
        <f t="shared" si="29"/>
        <v>296.2621871135616</v>
      </c>
      <c r="CD37" s="13">
        <f t="shared" si="19"/>
        <v>-81393.39850416093</v>
      </c>
      <c r="CE37" s="13">
        <f t="shared" si="30"/>
        <v>179.50206222072393</v>
      </c>
      <c r="CF37" s="13">
        <f t="shared" si="20"/>
        <v>-87010.19522294449</v>
      </c>
      <c r="CG37" s="13">
        <f t="shared" si="31"/>
        <v>144.17629669378402</v>
      </c>
      <c r="CH37" s="61">
        <v>179</v>
      </c>
      <c r="CI37" s="62">
        <v>976108</v>
      </c>
      <c r="CJ37" s="62">
        <v>5453</v>
      </c>
    </row>
    <row r="38" spans="1:88" ht="15">
      <c r="A38" s="11">
        <v>101146</v>
      </c>
      <c r="B38" s="11">
        <v>2133623</v>
      </c>
      <c r="C38" s="11" t="s">
        <v>83</v>
      </c>
      <c r="D38" s="44">
        <v>167</v>
      </c>
      <c r="E38" s="13">
        <v>0</v>
      </c>
      <c r="F38" s="13">
        <v>904008.7659895744</v>
      </c>
      <c r="G38" s="13">
        <v>35738</v>
      </c>
      <c r="H38" s="13">
        <f aca="true" t="shared" si="32" ref="H38:H57">F38+G38</f>
        <v>939746.7659895744</v>
      </c>
      <c r="I38" s="30">
        <f t="shared" si="8"/>
        <v>5627.226143650146</v>
      </c>
      <c r="J38" s="39">
        <v>160</v>
      </c>
      <c r="K38" s="13">
        <v>0</v>
      </c>
      <c r="L38" s="13">
        <v>922637.4864873202</v>
      </c>
      <c r="M38" s="14">
        <v>5766.484290545751</v>
      </c>
      <c r="N38" s="30">
        <v>0</v>
      </c>
      <c r="O38" s="13">
        <v>924690.361455853</v>
      </c>
      <c r="P38" s="14">
        <v>5779.314759099081</v>
      </c>
      <c r="Q38" s="13">
        <v>6644.607798464771</v>
      </c>
      <c r="R38" s="13">
        <v>921512.9676000001</v>
      </c>
      <c r="S38" s="14">
        <v>5759.456047500001</v>
      </c>
      <c r="T38" s="13">
        <v>0</v>
      </c>
      <c r="U38" s="13">
        <v>924476.7440401299</v>
      </c>
      <c r="V38" s="14">
        <v>5777.9796502508125</v>
      </c>
      <c r="W38" s="13">
        <v>0</v>
      </c>
      <c r="X38" s="13">
        <v>927297.4117194273</v>
      </c>
      <c r="Y38" s="14">
        <v>5795.608823246421</v>
      </c>
      <c r="Z38" s="30">
        <v>0</v>
      </c>
      <c r="AA38" s="30">
        <v>926702.7958945025</v>
      </c>
      <c r="AB38" s="14">
        <v>5791.892474340641</v>
      </c>
      <c r="AC38" s="30">
        <v>1975.422534308949</v>
      </c>
      <c r="AD38" s="30">
        <v>921512.9676</v>
      </c>
      <c r="AE38" s="14">
        <v>5759.4560475</v>
      </c>
      <c r="AF38" s="30">
        <v>12168.069411961536</v>
      </c>
      <c r="AG38" s="30">
        <v>921512.9676000001</v>
      </c>
      <c r="AH38" s="14">
        <v>5759.456047500001</v>
      </c>
      <c r="AI38" s="45">
        <v>0</v>
      </c>
      <c r="AJ38" s="45">
        <v>924605.6796545149</v>
      </c>
      <c r="AK38" s="46">
        <v>5778.785497840718</v>
      </c>
      <c r="AL38" s="4">
        <v>0</v>
      </c>
      <c r="AM38" s="4">
        <v>953908.7820033204</v>
      </c>
      <c r="AN38" s="6">
        <v>5961.929887520752</v>
      </c>
      <c r="AO38" s="54">
        <v>0</v>
      </c>
      <c r="AP38" s="54">
        <v>922617.997325633</v>
      </c>
      <c r="AQ38" s="59">
        <v>5766.362483285206</v>
      </c>
      <c r="AR38" s="45">
        <v>0</v>
      </c>
      <c r="AS38" s="45">
        <v>934710.9787102791</v>
      </c>
      <c r="AT38" s="46">
        <v>5841.943616939245</v>
      </c>
      <c r="AU38" s="4">
        <v>0</v>
      </c>
      <c r="AV38" s="4">
        <v>937928.0725658258</v>
      </c>
      <c r="AW38" s="6">
        <v>5862.050453536411</v>
      </c>
      <c r="AX38" s="45">
        <v>0</v>
      </c>
      <c r="AY38" s="45">
        <v>923882.3593340318</v>
      </c>
      <c r="AZ38" s="46">
        <v>5774.264745837699</v>
      </c>
      <c r="BA38" s="4">
        <v>0</v>
      </c>
      <c r="BB38" s="4">
        <v>920788.3630999532</v>
      </c>
      <c r="BC38" s="6">
        <v>5754.927269374707</v>
      </c>
      <c r="BD38" s="13">
        <f aca="true" t="shared" si="33" ref="BD38:BD57">L38-H38</f>
        <v>-17109.279502254212</v>
      </c>
      <c r="BE38" s="13">
        <f t="shared" si="10"/>
        <v>139.25814689560502</v>
      </c>
      <c r="BF38" s="13">
        <f aca="true" t="shared" si="34" ref="BF38:BF57">O38-H38</f>
        <v>-15056.40453372139</v>
      </c>
      <c r="BG38" s="13">
        <f t="shared" si="11"/>
        <v>152.08861544893534</v>
      </c>
      <c r="BH38" s="13">
        <f aca="true" t="shared" si="35" ref="BH38:BH57">R38-H38</f>
        <v>-18233.79838957428</v>
      </c>
      <c r="BI38" s="13">
        <f t="shared" si="12"/>
        <v>132.22990384985496</v>
      </c>
      <c r="BJ38" s="13">
        <f aca="true" t="shared" si="36" ref="BJ38:BJ57">U38-H38</f>
        <v>-15270.021949444432</v>
      </c>
      <c r="BK38" s="13">
        <f t="shared" si="13"/>
        <v>150.7535066006667</v>
      </c>
      <c r="BL38" s="13">
        <f aca="true" t="shared" si="37" ref="BL38:BL57">X38-H38</f>
        <v>-12449.354270147043</v>
      </c>
      <c r="BM38" s="13">
        <f t="shared" si="21"/>
        <v>168.382679596275</v>
      </c>
      <c r="BN38" s="13">
        <f aca="true" t="shared" si="38" ref="BN38:BN57">AA38-H38</f>
        <v>-13043.970095071825</v>
      </c>
      <c r="BO38" s="13">
        <f t="shared" si="22"/>
        <v>164.66633069049476</v>
      </c>
      <c r="BP38" s="13">
        <f aca="true" t="shared" si="39" ref="BP38:BP57">AD38-H38</f>
        <v>-18233.798389574396</v>
      </c>
      <c r="BQ38" s="13">
        <f t="shared" si="23"/>
        <v>132.22990384985405</v>
      </c>
      <c r="BR38" s="13">
        <f aca="true" t="shared" si="40" ref="BR38:BR57">AG38-H38</f>
        <v>-18233.79838957428</v>
      </c>
      <c r="BS38" s="13">
        <f t="shared" si="24"/>
        <v>132.22990384985496</v>
      </c>
      <c r="BT38" s="13">
        <f t="shared" si="14"/>
        <v>-15141.086335059488</v>
      </c>
      <c r="BU38" s="13">
        <f t="shared" si="25"/>
        <v>151.55935419057187</v>
      </c>
      <c r="BV38" s="13">
        <f t="shared" si="15"/>
        <v>14162.016013746033</v>
      </c>
      <c r="BW38" s="13">
        <f t="shared" si="26"/>
        <v>334.70374387060656</v>
      </c>
      <c r="BX38" s="13">
        <f t="shared" si="16"/>
        <v>-17128.768663941417</v>
      </c>
      <c r="BY38" s="13">
        <f t="shared" si="27"/>
        <v>139.1363396350598</v>
      </c>
      <c r="BZ38" s="13">
        <f t="shared" si="17"/>
        <v>-5035.787279295269</v>
      </c>
      <c r="CA38" s="13">
        <f t="shared" si="28"/>
        <v>214.71747328909896</v>
      </c>
      <c r="CB38" s="13">
        <f t="shared" si="18"/>
        <v>-1818.6934237485984</v>
      </c>
      <c r="CC38" s="13">
        <f t="shared" si="29"/>
        <v>234.82430988626493</v>
      </c>
      <c r="CD38" s="13">
        <f t="shared" si="19"/>
        <v>-15864.406655542552</v>
      </c>
      <c r="CE38" s="13">
        <f t="shared" si="30"/>
        <v>147.0386021875529</v>
      </c>
      <c r="CF38" s="13">
        <f t="shared" si="20"/>
        <v>-18958.40288962121</v>
      </c>
      <c r="CG38" s="13">
        <f t="shared" si="31"/>
        <v>127.70112572456128</v>
      </c>
      <c r="CH38" s="61">
        <v>167</v>
      </c>
      <c r="CI38" s="62">
        <v>962124</v>
      </c>
      <c r="CJ38" s="62">
        <v>5761</v>
      </c>
    </row>
    <row r="39" spans="1:88" ht="15">
      <c r="A39" s="11">
        <v>101147</v>
      </c>
      <c r="B39" s="11">
        <v>2133653</v>
      </c>
      <c r="C39" s="11" t="s">
        <v>84</v>
      </c>
      <c r="D39" s="44">
        <v>195</v>
      </c>
      <c r="E39" s="13">
        <v>0</v>
      </c>
      <c r="F39" s="13">
        <v>1094130.300341019</v>
      </c>
      <c r="G39" s="13">
        <v>41730</v>
      </c>
      <c r="H39" s="13">
        <f t="shared" si="32"/>
        <v>1135860.300341019</v>
      </c>
      <c r="I39" s="30">
        <f aca="true" t="shared" si="41" ref="I39:I57">H39/D39</f>
        <v>5824.924617133431</v>
      </c>
      <c r="J39" s="39">
        <v>189</v>
      </c>
      <c r="K39" s="13">
        <v>0</v>
      </c>
      <c r="L39" s="13">
        <v>1124500.7336256641</v>
      </c>
      <c r="M39" s="14">
        <v>5949.73933135272</v>
      </c>
      <c r="N39" s="30">
        <v>6199.7240543411035</v>
      </c>
      <c r="O39" s="13">
        <v>1124967.2087365848</v>
      </c>
      <c r="P39" s="14">
        <v>5952.207453632724</v>
      </c>
      <c r="Q39" s="13">
        <v>13011.058941936735</v>
      </c>
      <c r="R39" s="13">
        <v>1124454.778090431</v>
      </c>
      <c r="S39" s="14">
        <v>5949.49618037265</v>
      </c>
      <c r="T39" s="13">
        <v>0</v>
      </c>
      <c r="U39" s="13">
        <v>1125752.7700121962</v>
      </c>
      <c r="V39" s="14">
        <v>5956.363862498392</v>
      </c>
      <c r="W39" s="13">
        <v>0</v>
      </c>
      <c r="X39" s="13">
        <v>1120707.0365584588</v>
      </c>
      <c r="Y39" s="14">
        <v>5929.666860097665</v>
      </c>
      <c r="Z39" s="30">
        <v>0</v>
      </c>
      <c r="AA39" s="30">
        <v>1125675.9228628986</v>
      </c>
      <c r="AB39" s="14">
        <v>5955.95726382486</v>
      </c>
      <c r="AC39" s="30">
        <v>5555.717058859446</v>
      </c>
      <c r="AD39" s="30">
        <v>1124454.778090431</v>
      </c>
      <c r="AE39" s="14">
        <v>5949.49618037265</v>
      </c>
      <c r="AF39" s="30">
        <v>21475.514762672672</v>
      </c>
      <c r="AG39" s="30">
        <v>1124454.7780904307</v>
      </c>
      <c r="AH39" s="14">
        <v>5949.496180372649</v>
      </c>
      <c r="AI39" s="45">
        <v>0</v>
      </c>
      <c r="AJ39" s="45">
        <v>1126825.661804413</v>
      </c>
      <c r="AK39" s="46">
        <v>5962.040538647688</v>
      </c>
      <c r="AL39" s="4">
        <v>0</v>
      </c>
      <c r="AM39" s="4">
        <v>1153281.7439539395</v>
      </c>
      <c r="AN39" s="6">
        <v>6102.019809280103</v>
      </c>
      <c r="AO39" s="54">
        <v>0</v>
      </c>
      <c r="AP39" s="54">
        <v>1120597.9784738347</v>
      </c>
      <c r="AQ39" s="59">
        <v>5929.089833194893</v>
      </c>
      <c r="AR39" s="45">
        <v>0</v>
      </c>
      <c r="AS39" s="45">
        <v>1137841.9597163096</v>
      </c>
      <c r="AT39" s="46">
        <v>6020.327829186823</v>
      </c>
      <c r="AU39" s="4">
        <v>0</v>
      </c>
      <c r="AV39" s="4">
        <v>1138935.780930899</v>
      </c>
      <c r="AW39" s="6">
        <v>6026.11524302063</v>
      </c>
      <c r="AX39" s="45">
        <v>0</v>
      </c>
      <c r="AY39" s="45">
        <v>1124031.372886049</v>
      </c>
      <c r="AZ39" s="46">
        <v>5947.255941196027</v>
      </c>
      <c r="BA39" s="4">
        <v>0</v>
      </c>
      <c r="BB39" s="4">
        <v>1116496.8562549572</v>
      </c>
      <c r="BC39" s="6">
        <v>5907.390773835752</v>
      </c>
      <c r="BD39" s="13">
        <f t="shared" si="33"/>
        <v>-11359.566715354798</v>
      </c>
      <c r="BE39" s="13">
        <f aca="true" t="shared" si="42" ref="BE39:BE57">M39-I39</f>
        <v>124.81471421928927</v>
      </c>
      <c r="BF39" s="13">
        <f t="shared" si="34"/>
        <v>-10893.091604434187</v>
      </c>
      <c r="BG39" s="13">
        <f aca="true" t="shared" si="43" ref="BG39:BG57">P39-I39</f>
        <v>127.2828364992929</v>
      </c>
      <c r="BH39" s="13">
        <f t="shared" si="35"/>
        <v>-11405.522250588052</v>
      </c>
      <c r="BI39" s="13">
        <f aca="true" t="shared" si="44" ref="BI39:BI57">S39-I39</f>
        <v>124.57156323921936</v>
      </c>
      <c r="BJ39" s="13">
        <f t="shared" si="36"/>
        <v>-10107.530328822788</v>
      </c>
      <c r="BK39" s="13">
        <f aca="true" t="shared" si="45" ref="BK39:BK57">V39-I39</f>
        <v>131.4392453649616</v>
      </c>
      <c r="BL39" s="13">
        <f t="shared" si="37"/>
        <v>-15153.263782560127</v>
      </c>
      <c r="BM39" s="13">
        <f t="shared" si="21"/>
        <v>104.74224296423472</v>
      </c>
      <c r="BN39" s="13">
        <f t="shared" si="38"/>
        <v>-10184.377478120383</v>
      </c>
      <c r="BO39" s="13">
        <f t="shared" si="22"/>
        <v>131.03264669142936</v>
      </c>
      <c r="BP39" s="13">
        <f t="shared" si="39"/>
        <v>-11405.522250588052</v>
      </c>
      <c r="BQ39" s="13">
        <f t="shared" si="23"/>
        <v>124.57156323921936</v>
      </c>
      <c r="BR39" s="13">
        <f t="shared" si="40"/>
        <v>-11405.522250588285</v>
      </c>
      <c r="BS39" s="13">
        <f t="shared" si="24"/>
        <v>124.57156323921845</v>
      </c>
      <c r="BT39" s="13">
        <f t="shared" si="14"/>
        <v>-9034.638536605984</v>
      </c>
      <c r="BU39" s="13">
        <f t="shared" si="25"/>
        <v>137.11592151425702</v>
      </c>
      <c r="BV39" s="13">
        <f t="shared" si="15"/>
        <v>17421.443612920586</v>
      </c>
      <c r="BW39" s="13">
        <f t="shared" si="26"/>
        <v>277.09519214667216</v>
      </c>
      <c r="BX39" s="13">
        <f t="shared" si="16"/>
        <v>-15262.321867184248</v>
      </c>
      <c r="BY39" s="13">
        <f t="shared" si="27"/>
        <v>104.16521606146216</v>
      </c>
      <c r="BZ39" s="13">
        <f t="shared" si="17"/>
        <v>1981.6593752906192</v>
      </c>
      <c r="CA39" s="13">
        <f t="shared" si="28"/>
        <v>195.40321205339205</v>
      </c>
      <c r="CB39" s="13">
        <f t="shared" si="18"/>
        <v>3075.4805898801424</v>
      </c>
      <c r="CC39" s="13">
        <f t="shared" si="29"/>
        <v>201.19062588719953</v>
      </c>
      <c r="CD39" s="13">
        <f t="shared" si="19"/>
        <v>-11828.927454969846</v>
      </c>
      <c r="CE39" s="13">
        <f t="shared" si="30"/>
        <v>122.33132406259665</v>
      </c>
      <c r="CF39" s="13">
        <f t="shared" si="20"/>
        <v>-19363.44408606179</v>
      </c>
      <c r="CG39" s="13">
        <f t="shared" si="31"/>
        <v>82.46615670232131</v>
      </c>
      <c r="CH39" s="61">
        <v>195</v>
      </c>
      <c r="CI39" s="62">
        <v>1187489</v>
      </c>
      <c r="CJ39" s="62">
        <v>6090</v>
      </c>
    </row>
    <row r="40" spans="1:88" ht="15">
      <c r="A40" s="11">
        <v>101154</v>
      </c>
      <c r="B40" s="11">
        <v>2134723</v>
      </c>
      <c r="C40" s="11" t="s">
        <v>85</v>
      </c>
      <c r="D40" s="44">
        <v>858</v>
      </c>
      <c r="E40" s="13">
        <v>11240.326033031459</v>
      </c>
      <c r="F40" s="13">
        <v>6037700.832413613</v>
      </c>
      <c r="G40" s="13">
        <v>270261.42</v>
      </c>
      <c r="H40" s="13">
        <f t="shared" si="32"/>
        <v>6307962.252413613</v>
      </c>
      <c r="I40" s="30">
        <f t="shared" si="41"/>
        <v>7351.937357125423</v>
      </c>
      <c r="J40" s="39">
        <v>890</v>
      </c>
      <c r="K40" s="13">
        <v>1341.582881459038</v>
      </c>
      <c r="L40" s="13">
        <v>6668960.736238601</v>
      </c>
      <c r="M40" s="14">
        <v>7493.21431038045</v>
      </c>
      <c r="N40" s="30">
        <v>302567.1409876021</v>
      </c>
      <c r="O40" s="13">
        <v>6666348.221273567</v>
      </c>
      <c r="P40" s="14">
        <v>7490.2789003073785</v>
      </c>
      <c r="Q40" s="13">
        <v>45618.48984037357</v>
      </c>
      <c r="R40" s="13">
        <v>6668960.736238601</v>
      </c>
      <c r="S40" s="14">
        <v>7493.21431038045</v>
      </c>
      <c r="T40" s="13">
        <v>110693.12601323945</v>
      </c>
      <c r="U40" s="13">
        <v>6668960.736238601</v>
      </c>
      <c r="V40" s="14">
        <v>7493.21431038045</v>
      </c>
      <c r="W40" s="13">
        <v>207246.67715475702</v>
      </c>
      <c r="X40" s="13">
        <v>6639757.998749999</v>
      </c>
      <c r="Y40" s="14">
        <v>7460.402245786516</v>
      </c>
      <c r="Z40" s="30">
        <v>109658.02983014166</v>
      </c>
      <c r="AA40" s="30">
        <v>6667799.270224615</v>
      </c>
      <c r="AB40" s="14">
        <v>7491.909292387208</v>
      </c>
      <c r="AC40" s="30">
        <v>17108.348882549893</v>
      </c>
      <c r="AD40" s="30">
        <v>6668960.7362386</v>
      </c>
      <c r="AE40" s="14">
        <v>7493.214310380449</v>
      </c>
      <c r="AF40" s="30">
        <v>81065.96172236624</v>
      </c>
      <c r="AG40" s="30">
        <v>6668960.736238601</v>
      </c>
      <c r="AH40" s="14">
        <v>7493.21431038045</v>
      </c>
      <c r="AI40" s="45">
        <v>0</v>
      </c>
      <c r="AJ40" s="45">
        <v>6683602.280285626</v>
      </c>
      <c r="AK40" s="46">
        <v>7509.665483466995</v>
      </c>
      <c r="AL40" s="4">
        <v>1243.9082598820432</v>
      </c>
      <c r="AM40" s="4">
        <v>6602299.323221864</v>
      </c>
      <c r="AN40" s="6">
        <v>7418.3138463167015</v>
      </c>
      <c r="AO40" s="54">
        <v>0</v>
      </c>
      <c r="AP40" s="54">
        <v>6686274.809249232</v>
      </c>
      <c r="AQ40" s="59">
        <v>7512.6683249991365</v>
      </c>
      <c r="AR40" s="45">
        <v>0</v>
      </c>
      <c r="AS40" s="45">
        <v>6641376.867220717</v>
      </c>
      <c r="AT40" s="46">
        <v>7462.2211991244</v>
      </c>
      <c r="AU40" s="4">
        <v>0</v>
      </c>
      <c r="AV40" s="4">
        <v>6649298.462579549</v>
      </c>
      <c r="AW40" s="6">
        <v>7471.121868066909</v>
      </c>
      <c r="AX40" s="45">
        <v>0</v>
      </c>
      <c r="AY40" s="45">
        <v>6687135.36622675</v>
      </c>
      <c r="AZ40" s="46">
        <v>7513.635242951405</v>
      </c>
      <c r="BA40" s="4">
        <v>0</v>
      </c>
      <c r="BB40" s="4">
        <v>6680823.840238726</v>
      </c>
      <c r="BC40" s="6">
        <v>7506.543640717669</v>
      </c>
      <c r="BD40" s="13">
        <f t="shared" si="33"/>
        <v>360998.4838249879</v>
      </c>
      <c r="BE40" s="13">
        <f t="shared" si="42"/>
        <v>141.27695325502737</v>
      </c>
      <c r="BF40" s="13">
        <f t="shared" si="34"/>
        <v>358385.9688599538</v>
      </c>
      <c r="BG40" s="13">
        <f t="shared" si="43"/>
        <v>138.34154318195579</v>
      </c>
      <c r="BH40" s="13">
        <f t="shared" si="35"/>
        <v>360998.4838249879</v>
      </c>
      <c r="BI40" s="13">
        <f t="shared" si="44"/>
        <v>141.27695325502737</v>
      </c>
      <c r="BJ40" s="13">
        <f t="shared" si="36"/>
        <v>360998.4838249879</v>
      </c>
      <c r="BK40" s="13">
        <f t="shared" si="45"/>
        <v>141.27695325502737</v>
      </c>
      <c r="BL40" s="13">
        <f t="shared" si="37"/>
        <v>331795.74633638654</v>
      </c>
      <c r="BM40" s="13">
        <f t="shared" si="21"/>
        <v>108.46488866109303</v>
      </c>
      <c r="BN40" s="13">
        <f t="shared" si="38"/>
        <v>359837.0178110022</v>
      </c>
      <c r="BO40" s="13">
        <f t="shared" si="22"/>
        <v>139.9719352617849</v>
      </c>
      <c r="BP40" s="13">
        <f t="shared" si="39"/>
        <v>360998.48382498696</v>
      </c>
      <c r="BQ40" s="13">
        <f t="shared" si="23"/>
        <v>141.27695325502646</v>
      </c>
      <c r="BR40" s="13">
        <f t="shared" si="40"/>
        <v>360998.4838249879</v>
      </c>
      <c r="BS40" s="13">
        <f t="shared" si="24"/>
        <v>141.27695325502737</v>
      </c>
      <c r="BT40" s="13">
        <f t="shared" si="14"/>
        <v>375640.0278720129</v>
      </c>
      <c r="BU40" s="13">
        <f t="shared" si="25"/>
        <v>157.72812634157253</v>
      </c>
      <c r="BV40" s="13">
        <f t="shared" si="15"/>
        <v>294337.0708082514</v>
      </c>
      <c r="BW40" s="13">
        <f t="shared" si="26"/>
        <v>66.37648919127878</v>
      </c>
      <c r="BX40" s="13">
        <f t="shared" si="16"/>
        <v>378312.5568356188</v>
      </c>
      <c r="BY40" s="13">
        <f t="shared" si="27"/>
        <v>160.73096787371378</v>
      </c>
      <c r="BZ40" s="13">
        <f t="shared" si="17"/>
        <v>333414.61480710376</v>
      </c>
      <c r="CA40" s="13">
        <f t="shared" si="28"/>
        <v>110.28384199897755</v>
      </c>
      <c r="CB40" s="13">
        <f t="shared" si="18"/>
        <v>341336.2101659365</v>
      </c>
      <c r="CC40" s="13">
        <f t="shared" si="29"/>
        <v>119.18451094148622</v>
      </c>
      <c r="CD40" s="13">
        <f t="shared" si="19"/>
        <v>379173.11381313764</v>
      </c>
      <c r="CE40" s="13">
        <f t="shared" si="30"/>
        <v>161.69788582598267</v>
      </c>
      <c r="CF40" s="13">
        <f t="shared" si="20"/>
        <v>372861.587825113</v>
      </c>
      <c r="CG40" s="13">
        <f t="shared" si="31"/>
        <v>154.60628359224665</v>
      </c>
      <c r="CH40" s="61">
        <v>858</v>
      </c>
      <c r="CI40" s="62">
        <v>6401077</v>
      </c>
      <c r="CJ40" s="62">
        <v>7460</v>
      </c>
    </row>
    <row r="41" spans="1:88" ht="15">
      <c r="A41" s="11">
        <v>137323</v>
      </c>
      <c r="B41" s="11">
        <v>2132000</v>
      </c>
      <c r="C41" s="11" t="s">
        <v>86</v>
      </c>
      <c r="D41" s="44">
        <v>411</v>
      </c>
      <c r="E41" s="13">
        <v>0</v>
      </c>
      <c r="F41" s="13">
        <v>1986994.1336853357</v>
      </c>
      <c r="G41" s="13">
        <v>87954</v>
      </c>
      <c r="H41" s="13">
        <f t="shared" si="32"/>
        <v>2074948.1336853357</v>
      </c>
      <c r="I41" s="30">
        <f t="shared" si="41"/>
        <v>5048.535605073809</v>
      </c>
      <c r="J41" s="39">
        <v>411</v>
      </c>
      <c r="K41" s="13">
        <v>0</v>
      </c>
      <c r="L41" s="13">
        <v>2117279.3265627977</v>
      </c>
      <c r="M41" s="14">
        <v>5151.531208181989</v>
      </c>
      <c r="N41" s="30">
        <v>60676.30393578314</v>
      </c>
      <c r="O41" s="13">
        <v>2112618.2605739995</v>
      </c>
      <c r="P41" s="14">
        <v>5140.190415021897</v>
      </c>
      <c r="Q41" s="13">
        <v>0</v>
      </c>
      <c r="R41" s="13">
        <v>2113576.068795047</v>
      </c>
      <c r="S41" s="14">
        <v>5142.520848649749</v>
      </c>
      <c r="T41" s="13">
        <v>8204.834420035415</v>
      </c>
      <c r="U41" s="13">
        <v>2113518.476574</v>
      </c>
      <c r="V41" s="14">
        <v>5142.380721591241</v>
      </c>
      <c r="W41" s="13">
        <v>0</v>
      </c>
      <c r="X41" s="13">
        <v>2114911.1581251253</v>
      </c>
      <c r="Y41" s="14">
        <v>5145.769241180354</v>
      </c>
      <c r="Z41" s="30">
        <v>16788.112971502447</v>
      </c>
      <c r="AA41" s="30">
        <v>2113118.260574</v>
      </c>
      <c r="AB41" s="14">
        <v>5141.406960034064</v>
      </c>
      <c r="AC41" s="30">
        <v>0</v>
      </c>
      <c r="AD41" s="30">
        <v>2117443.1952391667</v>
      </c>
      <c r="AE41" s="14">
        <v>5151.929915423763</v>
      </c>
      <c r="AF41" s="30">
        <v>6003.956595442759</v>
      </c>
      <c r="AG41" s="30">
        <v>2113518.4765739995</v>
      </c>
      <c r="AH41" s="14">
        <v>5142.380721591239</v>
      </c>
      <c r="AI41" s="45">
        <v>0</v>
      </c>
      <c r="AJ41" s="45">
        <v>2122335.122761029</v>
      </c>
      <c r="AK41" s="46">
        <v>5163.832415476956</v>
      </c>
      <c r="AL41" s="4">
        <v>0</v>
      </c>
      <c r="AM41" s="4">
        <v>2126996.774419523</v>
      </c>
      <c r="AN41" s="6">
        <v>5175.174633624143</v>
      </c>
      <c r="AO41" s="54">
        <v>0</v>
      </c>
      <c r="AP41" s="54">
        <v>2133482.9501850726</v>
      </c>
      <c r="AQ41" s="59">
        <v>5190.956083175359</v>
      </c>
      <c r="AR41" s="45">
        <v>0</v>
      </c>
      <c r="AS41" s="45">
        <v>2131602.8324629096</v>
      </c>
      <c r="AT41" s="46">
        <v>5186.381587500997</v>
      </c>
      <c r="AU41" s="4">
        <v>0</v>
      </c>
      <c r="AV41" s="4">
        <v>2125165.077051959</v>
      </c>
      <c r="AW41" s="6">
        <v>5170.71794903153</v>
      </c>
      <c r="AX41" s="45">
        <v>0</v>
      </c>
      <c r="AY41" s="45">
        <v>2128603.936890968</v>
      </c>
      <c r="AZ41" s="46">
        <v>5179.085004600895</v>
      </c>
      <c r="BA41" s="4">
        <v>0</v>
      </c>
      <c r="BB41" s="4">
        <v>2136909.9204710377</v>
      </c>
      <c r="BC41" s="6">
        <v>5199.294210391819</v>
      </c>
      <c r="BD41" s="13">
        <f t="shared" si="33"/>
        <v>42331.1928774619</v>
      </c>
      <c r="BE41" s="13">
        <f t="shared" si="42"/>
        <v>102.99560310818015</v>
      </c>
      <c r="BF41" s="13">
        <f t="shared" si="34"/>
        <v>37670.12688866374</v>
      </c>
      <c r="BG41" s="13">
        <f t="shared" si="43"/>
        <v>91.65480994808786</v>
      </c>
      <c r="BH41" s="13">
        <f t="shared" si="35"/>
        <v>38627.93510971102</v>
      </c>
      <c r="BI41" s="13">
        <f t="shared" si="44"/>
        <v>93.98524357593942</v>
      </c>
      <c r="BJ41" s="13">
        <f t="shared" si="36"/>
        <v>38570.34288866422</v>
      </c>
      <c r="BK41" s="13">
        <f t="shared" si="45"/>
        <v>93.84511651743196</v>
      </c>
      <c r="BL41" s="13">
        <f t="shared" si="37"/>
        <v>39963.02443978959</v>
      </c>
      <c r="BM41" s="13">
        <f t="shared" si="21"/>
        <v>97.23363610654451</v>
      </c>
      <c r="BN41" s="13">
        <f t="shared" si="38"/>
        <v>38170.12688866421</v>
      </c>
      <c r="BO41" s="13">
        <f t="shared" si="22"/>
        <v>92.8713549602544</v>
      </c>
      <c r="BP41" s="13">
        <f t="shared" si="39"/>
        <v>42495.06155383098</v>
      </c>
      <c r="BQ41" s="13">
        <f t="shared" si="23"/>
        <v>103.39431034995414</v>
      </c>
      <c r="BR41" s="13">
        <f t="shared" si="40"/>
        <v>38570.342888663756</v>
      </c>
      <c r="BS41" s="13">
        <f t="shared" si="24"/>
        <v>93.84511651743014</v>
      </c>
      <c r="BT41" s="13">
        <f t="shared" si="14"/>
        <v>47386.98907569307</v>
      </c>
      <c r="BU41" s="13">
        <f t="shared" si="25"/>
        <v>115.29681040314699</v>
      </c>
      <c r="BV41" s="13">
        <f t="shared" si="15"/>
        <v>52048.640734187094</v>
      </c>
      <c r="BW41" s="13">
        <f t="shared" si="26"/>
        <v>126.63902855033393</v>
      </c>
      <c r="BX41" s="13">
        <f t="shared" si="16"/>
        <v>58534.81649973686</v>
      </c>
      <c r="BY41" s="13">
        <f t="shared" si="27"/>
        <v>142.42047810154963</v>
      </c>
      <c r="BZ41" s="13">
        <f t="shared" si="17"/>
        <v>56654.69877757388</v>
      </c>
      <c r="CA41" s="13">
        <f t="shared" si="28"/>
        <v>137.84598242718766</v>
      </c>
      <c r="CB41" s="13">
        <f t="shared" si="18"/>
        <v>50216.94336662325</v>
      </c>
      <c r="CC41" s="13">
        <f t="shared" si="29"/>
        <v>122.18234395772106</v>
      </c>
      <c r="CD41" s="13">
        <f t="shared" si="19"/>
        <v>53655.80320563237</v>
      </c>
      <c r="CE41" s="13">
        <f t="shared" si="30"/>
        <v>130.54939952708628</v>
      </c>
      <c r="CF41" s="13">
        <f t="shared" si="20"/>
        <v>61961.78678570199</v>
      </c>
      <c r="CG41" s="13">
        <f t="shared" si="31"/>
        <v>150.75860531801027</v>
      </c>
      <c r="CH41" s="61">
        <v>411</v>
      </c>
      <c r="CI41" s="62">
        <v>2129148</v>
      </c>
      <c r="CJ41" s="62">
        <v>5180</v>
      </c>
    </row>
    <row r="42" spans="1:88" ht="15">
      <c r="A42" s="11">
        <v>139824</v>
      </c>
      <c r="B42" s="11">
        <v>2132002</v>
      </c>
      <c r="C42" s="11" t="s">
        <v>87</v>
      </c>
      <c r="D42" s="44">
        <v>131</v>
      </c>
      <c r="E42" s="13">
        <v>0</v>
      </c>
      <c r="F42" s="13">
        <v>789240.2990803649</v>
      </c>
      <c r="G42" s="13">
        <v>28034</v>
      </c>
      <c r="H42" s="13">
        <f t="shared" si="32"/>
        <v>817274.2990803649</v>
      </c>
      <c r="I42" s="30">
        <f t="shared" si="41"/>
        <v>6238.7351074837015</v>
      </c>
      <c r="J42" s="39">
        <v>114</v>
      </c>
      <c r="K42" s="13">
        <v>130.45550357895573</v>
      </c>
      <c r="L42" s="13">
        <v>740627.2962820458</v>
      </c>
      <c r="M42" s="14">
        <v>6496.730669140752</v>
      </c>
      <c r="N42" s="30">
        <v>0</v>
      </c>
      <c r="O42" s="13">
        <v>754900.1191935465</v>
      </c>
      <c r="P42" s="14">
        <v>6621.930870118828</v>
      </c>
      <c r="Q42" s="13">
        <v>0</v>
      </c>
      <c r="R42" s="13">
        <v>741462.1162533966</v>
      </c>
      <c r="S42" s="14">
        <v>6504.0536513455845</v>
      </c>
      <c r="T42" s="13">
        <v>0</v>
      </c>
      <c r="U42" s="13">
        <v>741052.8182857605</v>
      </c>
      <c r="V42" s="14">
        <v>6500.463318296144</v>
      </c>
      <c r="W42" s="13">
        <v>0</v>
      </c>
      <c r="X42" s="13">
        <v>759378.6663427202</v>
      </c>
      <c r="Y42" s="14">
        <v>6661.21637142737</v>
      </c>
      <c r="Z42" s="30">
        <v>0</v>
      </c>
      <c r="AA42" s="30">
        <v>749146.4787310844</v>
      </c>
      <c r="AB42" s="14">
        <v>6571.460339746354</v>
      </c>
      <c r="AC42" s="30">
        <v>0</v>
      </c>
      <c r="AD42" s="30">
        <v>741538.5216348318</v>
      </c>
      <c r="AE42" s="14">
        <v>6504.723873989753</v>
      </c>
      <c r="AF42" s="30">
        <v>0</v>
      </c>
      <c r="AG42" s="30">
        <v>740777.0389730562</v>
      </c>
      <c r="AH42" s="14">
        <v>6498.044201518037</v>
      </c>
      <c r="AI42" s="45">
        <v>0</v>
      </c>
      <c r="AJ42" s="45">
        <v>741899.1784100931</v>
      </c>
      <c r="AK42" s="46">
        <v>6507.887529913097</v>
      </c>
      <c r="AL42" s="4">
        <v>0</v>
      </c>
      <c r="AM42" s="4">
        <v>775718.2438336168</v>
      </c>
      <c r="AN42" s="6">
        <v>6804.545998540499</v>
      </c>
      <c r="AO42" s="54">
        <v>0</v>
      </c>
      <c r="AP42" s="54">
        <v>746983.7329893163</v>
      </c>
      <c r="AQ42" s="59">
        <v>6552.488885871196</v>
      </c>
      <c r="AR42" s="45">
        <v>0</v>
      </c>
      <c r="AS42" s="45">
        <v>748344.7104882416</v>
      </c>
      <c r="AT42" s="46">
        <v>6564.427284984576</v>
      </c>
      <c r="AU42" s="4">
        <v>0</v>
      </c>
      <c r="AV42" s="4">
        <v>757144.4883594022</v>
      </c>
      <c r="AW42" s="6">
        <v>6641.6183189421245</v>
      </c>
      <c r="AX42" s="45">
        <v>0</v>
      </c>
      <c r="AY42" s="45">
        <v>744634.2018010247</v>
      </c>
      <c r="AZ42" s="46">
        <v>6531.878963166883</v>
      </c>
      <c r="BA42" s="4">
        <v>0</v>
      </c>
      <c r="BB42" s="4">
        <v>748930.5077227955</v>
      </c>
      <c r="BC42" s="6">
        <v>6569.565857217504</v>
      </c>
      <c r="BD42" s="13">
        <f t="shared" si="33"/>
        <v>-76647.0027983191</v>
      </c>
      <c r="BE42" s="13">
        <f t="shared" si="42"/>
        <v>257.99556165705053</v>
      </c>
      <c r="BF42" s="13">
        <f t="shared" si="34"/>
        <v>-62374.1798868184</v>
      </c>
      <c r="BG42" s="13">
        <f t="shared" si="43"/>
        <v>383.1957626351268</v>
      </c>
      <c r="BH42" s="13">
        <f t="shared" si="35"/>
        <v>-75812.18282696826</v>
      </c>
      <c r="BI42" s="13">
        <f t="shared" si="44"/>
        <v>265.318543861883</v>
      </c>
      <c r="BJ42" s="13">
        <f t="shared" si="36"/>
        <v>-76221.4807946044</v>
      </c>
      <c r="BK42" s="13">
        <f t="shared" si="45"/>
        <v>261.72821081244274</v>
      </c>
      <c r="BL42" s="13">
        <f t="shared" si="37"/>
        <v>-57895.632737644715</v>
      </c>
      <c r="BM42" s="13">
        <f t="shared" si="21"/>
        <v>422.48126394366864</v>
      </c>
      <c r="BN42" s="13">
        <f t="shared" si="38"/>
        <v>-68127.82034928049</v>
      </c>
      <c r="BO42" s="13">
        <f t="shared" si="22"/>
        <v>332.72523226265275</v>
      </c>
      <c r="BP42" s="13">
        <f t="shared" si="39"/>
        <v>-75735.77744553308</v>
      </c>
      <c r="BQ42" s="13">
        <f t="shared" si="23"/>
        <v>265.98876650605143</v>
      </c>
      <c r="BR42" s="13">
        <f t="shared" si="40"/>
        <v>-76497.26010730863</v>
      </c>
      <c r="BS42" s="13">
        <f t="shared" si="24"/>
        <v>259.30909403433543</v>
      </c>
      <c r="BT42" s="13">
        <f t="shared" si="14"/>
        <v>-75375.1206702718</v>
      </c>
      <c r="BU42" s="13">
        <f t="shared" si="25"/>
        <v>269.1524224293953</v>
      </c>
      <c r="BV42" s="13">
        <f t="shared" si="15"/>
        <v>-41556.05524674803</v>
      </c>
      <c r="BW42" s="13">
        <f t="shared" si="26"/>
        <v>565.8108910567971</v>
      </c>
      <c r="BX42" s="13">
        <f t="shared" si="16"/>
        <v>-70290.56609104853</v>
      </c>
      <c r="BY42" s="13">
        <f t="shared" si="27"/>
        <v>313.7537783874941</v>
      </c>
      <c r="BZ42" s="13">
        <f t="shared" si="17"/>
        <v>-68929.58859212324</v>
      </c>
      <c r="CA42" s="13">
        <f t="shared" si="28"/>
        <v>325.6921775008741</v>
      </c>
      <c r="CB42" s="13">
        <f t="shared" si="18"/>
        <v>-60129.810720962705</v>
      </c>
      <c r="CC42" s="13">
        <f t="shared" si="29"/>
        <v>402.8832114584229</v>
      </c>
      <c r="CD42" s="13">
        <f t="shared" si="19"/>
        <v>-72640.09727934015</v>
      </c>
      <c r="CE42" s="13">
        <f t="shared" si="30"/>
        <v>293.14385568318176</v>
      </c>
      <c r="CF42" s="13">
        <f t="shared" si="20"/>
        <v>-68343.7913575694</v>
      </c>
      <c r="CG42" s="13">
        <f t="shared" si="31"/>
        <v>330.8307497338028</v>
      </c>
      <c r="CH42" s="61">
        <v>131</v>
      </c>
      <c r="CI42" s="62">
        <v>859779</v>
      </c>
      <c r="CJ42" s="62">
        <v>6563</v>
      </c>
    </row>
    <row r="43" spans="1:88" ht="15">
      <c r="A43" s="11">
        <v>139898</v>
      </c>
      <c r="B43" s="11">
        <v>2132003</v>
      </c>
      <c r="C43" s="11" t="s">
        <v>88</v>
      </c>
      <c r="D43" s="44">
        <v>305.25</v>
      </c>
      <c r="E43" s="13">
        <v>96417.49495007703</v>
      </c>
      <c r="F43" s="13">
        <v>1796244.6275564905</v>
      </c>
      <c r="G43" s="13">
        <v>66217.75</v>
      </c>
      <c r="H43" s="13">
        <f t="shared" si="32"/>
        <v>1862462.3775564905</v>
      </c>
      <c r="I43" s="30">
        <f t="shared" si="41"/>
        <v>6101.432850307913</v>
      </c>
      <c r="J43" s="39">
        <v>326</v>
      </c>
      <c r="K43" s="13">
        <v>104656.75374818602</v>
      </c>
      <c r="L43" s="13">
        <v>2005950.2976904965</v>
      </c>
      <c r="M43" s="14">
        <v>6153.221772056738</v>
      </c>
      <c r="N43" s="30">
        <v>143151.61374427177</v>
      </c>
      <c r="O43" s="13">
        <v>2001929.1854349682</v>
      </c>
      <c r="P43" s="14">
        <v>6140.8870718864055</v>
      </c>
      <c r="Q43" s="13">
        <v>122641.51593158286</v>
      </c>
      <c r="R43" s="13">
        <v>2005950.2976904963</v>
      </c>
      <c r="S43" s="14">
        <v>6153.221772056737</v>
      </c>
      <c r="T43" s="13">
        <v>116621.37804551554</v>
      </c>
      <c r="U43" s="13">
        <v>2005950.2976904965</v>
      </c>
      <c r="V43" s="14">
        <v>6153.221772056738</v>
      </c>
      <c r="W43" s="13">
        <v>126908.23710562073</v>
      </c>
      <c r="X43" s="13">
        <v>1997540.643666232</v>
      </c>
      <c r="Y43" s="14">
        <v>6127.42528731973</v>
      </c>
      <c r="Z43" s="30">
        <v>115347.19380893809</v>
      </c>
      <c r="AA43" s="30">
        <v>2004162.6006683833</v>
      </c>
      <c r="AB43" s="14">
        <v>6147.738038860071</v>
      </c>
      <c r="AC43" s="30">
        <v>112050.46767531057</v>
      </c>
      <c r="AD43" s="30">
        <v>2005950.2976904965</v>
      </c>
      <c r="AE43" s="14">
        <v>6153.221772056738</v>
      </c>
      <c r="AF43" s="30">
        <v>134973.15224963758</v>
      </c>
      <c r="AG43" s="30">
        <v>2005950.2976904965</v>
      </c>
      <c r="AH43" s="14">
        <v>6153.221772056738</v>
      </c>
      <c r="AI43" s="45">
        <v>83493.25529070763</v>
      </c>
      <c r="AJ43" s="45">
        <v>1988796.9928111779</v>
      </c>
      <c r="AK43" s="46">
        <v>6100.6042724269255</v>
      </c>
      <c r="AL43" s="4">
        <v>66946.48202160138</v>
      </c>
      <c r="AM43" s="4">
        <v>1985256.5855777627</v>
      </c>
      <c r="AN43" s="6">
        <v>6089.744127539149</v>
      </c>
      <c r="AO43" s="54">
        <v>89698.32459691535</v>
      </c>
      <c r="AP43" s="54">
        <v>1988796.992811178</v>
      </c>
      <c r="AQ43" s="59">
        <v>6100.604272426926</v>
      </c>
      <c r="AR43" s="45">
        <v>78615.82002576832</v>
      </c>
      <c r="AS43" s="45">
        <v>1988796.9928111779</v>
      </c>
      <c r="AT43" s="46">
        <v>6100.6042724269255</v>
      </c>
      <c r="AU43" s="4">
        <v>75536.0984669172</v>
      </c>
      <c r="AV43" s="4">
        <v>1987223.0065441832</v>
      </c>
      <c r="AW43" s="6">
        <v>6095.776093693814</v>
      </c>
      <c r="AX43" s="45">
        <v>86044.6037242472</v>
      </c>
      <c r="AY43" s="45">
        <v>1988796.9928111779</v>
      </c>
      <c r="AZ43" s="46">
        <v>6100.6042724269255</v>
      </c>
      <c r="BA43" s="4">
        <v>94503.78761229265</v>
      </c>
      <c r="BB43" s="4">
        <v>1988796.9928111779</v>
      </c>
      <c r="BC43" s="6">
        <v>6100.6042724269255</v>
      </c>
      <c r="BD43" s="13">
        <f t="shared" si="33"/>
        <v>143487.92013400607</v>
      </c>
      <c r="BE43" s="13">
        <f t="shared" si="42"/>
        <v>51.78892174882458</v>
      </c>
      <c r="BF43" s="13">
        <f t="shared" si="34"/>
        <v>139466.80787847773</v>
      </c>
      <c r="BG43" s="13">
        <f t="shared" si="43"/>
        <v>39.45422157849225</v>
      </c>
      <c r="BH43" s="13">
        <f t="shared" si="35"/>
        <v>143487.92013400584</v>
      </c>
      <c r="BI43" s="13">
        <f t="shared" si="44"/>
        <v>51.78892174882367</v>
      </c>
      <c r="BJ43" s="13">
        <f t="shared" si="36"/>
        <v>143487.92013400607</v>
      </c>
      <c r="BK43" s="13">
        <f t="shared" si="45"/>
        <v>51.78892174882458</v>
      </c>
      <c r="BL43" s="13">
        <f t="shared" si="37"/>
        <v>135078.26610974153</v>
      </c>
      <c r="BM43" s="13">
        <f t="shared" si="21"/>
        <v>25.992437011816946</v>
      </c>
      <c r="BN43" s="13">
        <f t="shared" si="38"/>
        <v>141700.22311189282</v>
      </c>
      <c r="BO43" s="13">
        <f t="shared" si="22"/>
        <v>46.30518855215814</v>
      </c>
      <c r="BP43" s="13">
        <f t="shared" si="39"/>
        <v>143487.92013400607</v>
      </c>
      <c r="BQ43" s="13">
        <f t="shared" si="23"/>
        <v>51.78892174882458</v>
      </c>
      <c r="BR43" s="13">
        <f t="shared" si="40"/>
        <v>143487.92013400607</v>
      </c>
      <c r="BS43" s="13">
        <f t="shared" si="24"/>
        <v>51.78892174882458</v>
      </c>
      <c r="BT43" s="13">
        <f t="shared" si="14"/>
        <v>126334.61525468738</v>
      </c>
      <c r="BU43" s="13">
        <f t="shared" si="25"/>
        <v>-0.8285778809877229</v>
      </c>
      <c r="BV43" s="13">
        <f t="shared" si="15"/>
        <v>122794.2080212722</v>
      </c>
      <c r="BW43" s="13">
        <f t="shared" si="26"/>
        <v>-11.68872276876391</v>
      </c>
      <c r="BX43" s="13">
        <f t="shared" si="16"/>
        <v>126334.61525468761</v>
      </c>
      <c r="BY43" s="13">
        <f t="shared" si="27"/>
        <v>-0.8285778809868134</v>
      </c>
      <c r="BZ43" s="13">
        <f t="shared" si="17"/>
        <v>126334.61525468738</v>
      </c>
      <c r="CA43" s="13">
        <f t="shared" si="28"/>
        <v>-0.8285778809877229</v>
      </c>
      <c r="CB43" s="13">
        <f t="shared" si="18"/>
        <v>124760.62898769276</v>
      </c>
      <c r="CC43" s="13">
        <f t="shared" si="29"/>
        <v>-5.656756614099322</v>
      </c>
      <c r="CD43" s="13">
        <f t="shared" si="19"/>
        <v>126334.61525468738</v>
      </c>
      <c r="CE43" s="13">
        <f t="shared" si="30"/>
        <v>-0.8285778809877229</v>
      </c>
      <c r="CF43" s="13">
        <f t="shared" si="20"/>
        <v>126334.61525468738</v>
      </c>
      <c r="CG43" s="13">
        <f t="shared" si="31"/>
        <v>-0.8285778809877229</v>
      </c>
      <c r="CH43" s="61">
        <v>324</v>
      </c>
      <c r="CI43" s="62">
        <v>1875485</v>
      </c>
      <c r="CJ43" s="62">
        <v>5789</v>
      </c>
    </row>
    <row r="44" spans="1:88" ht="15">
      <c r="A44" s="11">
        <v>139940</v>
      </c>
      <c r="B44" s="11">
        <v>2132004</v>
      </c>
      <c r="C44" s="11" t="s">
        <v>89</v>
      </c>
      <c r="D44" s="44">
        <v>183</v>
      </c>
      <c r="E44" s="13">
        <v>53715.127093013136</v>
      </c>
      <c r="F44" s="13">
        <v>1124977.6428957616</v>
      </c>
      <c r="G44" s="13">
        <v>39162</v>
      </c>
      <c r="H44" s="13">
        <f t="shared" si="32"/>
        <v>1164139.6428957616</v>
      </c>
      <c r="I44" s="30">
        <f t="shared" si="41"/>
        <v>6361.418813638042</v>
      </c>
      <c r="J44" s="39">
        <v>184</v>
      </c>
      <c r="K44" s="13">
        <v>55653.81999949556</v>
      </c>
      <c r="L44" s="13">
        <v>1190332.8380626885</v>
      </c>
      <c r="M44" s="14">
        <v>6469.200206862437</v>
      </c>
      <c r="N44" s="30">
        <v>58893.53791683004</v>
      </c>
      <c r="O44" s="13">
        <v>1189181.742193836</v>
      </c>
      <c r="P44" s="14">
        <v>6462.944251053456</v>
      </c>
      <c r="Q44" s="13">
        <v>57425.01306940044</v>
      </c>
      <c r="R44" s="13">
        <v>1190332.8380626882</v>
      </c>
      <c r="S44" s="14">
        <v>6469.200206862436</v>
      </c>
      <c r="T44" s="13">
        <v>49864.52220743304</v>
      </c>
      <c r="U44" s="13">
        <v>1190332.8380626885</v>
      </c>
      <c r="V44" s="14">
        <v>6469.200206862437</v>
      </c>
      <c r="W44" s="13">
        <v>21637.747844714497</v>
      </c>
      <c r="X44" s="13">
        <v>1185556.1579836595</v>
      </c>
      <c r="Y44" s="14">
        <v>6443.239989041628</v>
      </c>
      <c r="Z44" s="30">
        <v>53468.582574678374</v>
      </c>
      <c r="AA44" s="30">
        <v>1189821.0864561312</v>
      </c>
      <c r="AB44" s="14">
        <v>6466.418948131148</v>
      </c>
      <c r="AC44" s="30">
        <v>55637.101324995194</v>
      </c>
      <c r="AD44" s="30">
        <v>1190332.8380626885</v>
      </c>
      <c r="AE44" s="14">
        <v>6469.200206862437</v>
      </c>
      <c r="AF44" s="30">
        <v>60195.34261554763</v>
      </c>
      <c r="AG44" s="30">
        <v>1190332.8380626885</v>
      </c>
      <c r="AH44" s="14">
        <v>6469.200206862437</v>
      </c>
      <c r="AI44" s="45">
        <v>43092.218562489245</v>
      </c>
      <c r="AJ44" s="45">
        <v>1180034.658767956</v>
      </c>
      <c r="AK44" s="46">
        <v>6413.231841130196</v>
      </c>
      <c r="AL44" s="4">
        <v>15446.742599068015</v>
      </c>
      <c r="AM44" s="4">
        <v>1179336.1305056612</v>
      </c>
      <c r="AN44" s="6">
        <v>6409.435491878594</v>
      </c>
      <c r="AO44" s="54">
        <v>38214.75062195576</v>
      </c>
      <c r="AP44" s="54">
        <v>1180034.6587679563</v>
      </c>
      <c r="AQ44" s="59">
        <v>6413.231841130198</v>
      </c>
      <c r="AR44" s="45">
        <v>27796.973042029593</v>
      </c>
      <c r="AS44" s="45">
        <v>1180034.6587679563</v>
      </c>
      <c r="AT44" s="46">
        <v>6413.231841130198</v>
      </c>
      <c r="AU44" s="4">
        <v>30462.536594263056</v>
      </c>
      <c r="AV44" s="4">
        <v>1179724.1086477377</v>
      </c>
      <c r="AW44" s="6">
        <v>6411.544068737705</v>
      </c>
      <c r="AX44" s="45">
        <v>40342.3856216708</v>
      </c>
      <c r="AY44" s="45">
        <v>1180034.6587679563</v>
      </c>
      <c r="AZ44" s="46">
        <v>6413.231841130198</v>
      </c>
      <c r="BA44" s="4">
        <v>36737.17867211356</v>
      </c>
      <c r="BB44" s="4">
        <v>1180034.658767956</v>
      </c>
      <c r="BC44" s="6">
        <v>6413.231841130196</v>
      </c>
      <c r="BD44" s="13">
        <f t="shared" si="33"/>
        <v>26193.19516692683</v>
      </c>
      <c r="BE44" s="13">
        <f t="shared" si="42"/>
        <v>107.78139322439529</v>
      </c>
      <c r="BF44" s="13">
        <f t="shared" si="34"/>
        <v>25042.099298074376</v>
      </c>
      <c r="BG44" s="13">
        <f t="shared" si="43"/>
        <v>101.52543741541467</v>
      </c>
      <c r="BH44" s="13">
        <f t="shared" si="35"/>
        <v>26193.195166926598</v>
      </c>
      <c r="BI44" s="13">
        <f t="shared" si="44"/>
        <v>107.78139322439438</v>
      </c>
      <c r="BJ44" s="13">
        <f t="shared" si="36"/>
        <v>26193.19516692683</v>
      </c>
      <c r="BK44" s="13">
        <f t="shared" si="45"/>
        <v>107.78139322439529</v>
      </c>
      <c r="BL44" s="13">
        <f t="shared" si="37"/>
        <v>21416.51508789789</v>
      </c>
      <c r="BM44" s="13">
        <f t="shared" si="21"/>
        <v>81.8211754035865</v>
      </c>
      <c r="BN44" s="13">
        <f t="shared" si="38"/>
        <v>25681.443560369546</v>
      </c>
      <c r="BO44" s="13">
        <f t="shared" si="22"/>
        <v>105.00013449310609</v>
      </c>
      <c r="BP44" s="13">
        <f t="shared" si="39"/>
        <v>26193.19516692683</v>
      </c>
      <c r="BQ44" s="13">
        <f t="shared" si="23"/>
        <v>107.78139322439529</v>
      </c>
      <c r="BR44" s="13">
        <f t="shared" si="40"/>
        <v>26193.19516692683</v>
      </c>
      <c r="BS44" s="13">
        <f t="shared" si="24"/>
        <v>107.78139322439529</v>
      </c>
      <c r="BT44" s="13">
        <f t="shared" si="14"/>
        <v>15895.015872194432</v>
      </c>
      <c r="BU44" s="13">
        <f t="shared" si="25"/>
        <v>51.813027492154106</v>
      </c>
      <c r="BV44" s="13">
        <f t="shared" si="15"/>
        <v>15196.487609899603</v>
      </c>
      <c r="BW44" s="13">
        <f t="shared" si="26"/>
        <v>48.01667824055221</v>
      </c>
      <c r="BX44" s="13">
        <f t="shared" si="16"/>
        <v>15895.015872194665</v>
      </c>
      <c r="BY44" s="13">
        <f t="shared" si="27"/>
        <v>51.813027492155925</v>
      </c>
      <c r="BZ44" s="13">
        <f t="shared" si="17"/>
        <v>15895.015872194665</v>
      </c>
      <c r="CA44" s="13">
        <f t="shared" si="28"/>
        <v>51.813027492155925</v>
      </c>
      <c r="CB44" s="13">
        <f t="shared" si="18"/>
        <v>15584.465751976008</v>
      </c>
      <c r="CC44" s="13">
        <f t="shared" si="29"/>
        <v>50.12525509966326</v>
      </c>
      <c r="CD44" s="13">
        <f t="shared" si="19"/>
        <v>15895.015872194665</v>
      </c>
      <c r="CE44" s="13">
        <f t="shared" si="30"/>
        <v>51.813027492155925</v>
      </c>
      <c r="CF44" s="13">
        <f t="shared" si="20"/>
        <v>15895.015872194432</v>
      </c>
      <c r="CG44" s="13">
        <f t="shared" si="31"/>
        <v>51.813027492154106</v>
      </c>
      <c r="CH44" s="61">
        <v>183</v>
      </c>
      <c r="CI44" s="62">
        <v>1149477</v>
      </c>
      <c r="CJ44" s="62">
        <v>6281</v>
      </c>
    </row>
    <row r="45" spans="1:88" ht="15">
      <c r="A45" s="11">
        <v>140050</v>
      </c>
      <c r="B45" s="11">
        <v>2132244</v>
      </c>
      <c r="C45" s="11" t="s">
        <v>90</v>
      </c>
      <c r="D45" s="44">
        <v>594</v>
      </c>
      <c r="E45" s="13">
        <v>0</v>
      </c>
      <c r="F45" s="13">
        <v>3183344.958242138</v>
      </c>
      <c r="G45" s="13">
        <v>127116</v>
      </c>
      <c r="H45" s="13">
        <f t="shared" si="32"/>
        <v>3310460.958242138</v>
      </c>
      <c r="I45" s="30">
        <f t="shared" si="41"/>
        <v>5573.166596367236</v>
      </c>
      <c r="J45" s="39">
        <v>569</v>
      </c>
      <c r="K45" s="13">
        <v>1712.3038421188955</v>
      </c>
      <c r="L45" s="13">
        <v>3238271.604602889</v>
      </c>
      <c r="M45" s="14">
        <v>5691.162749741457</v>
      </c>
      <c r="N45" s="30">
        <v>110502.6905534557</v>
      </c>
      <c r="O45" s="13">
        <v>3239303.670421071</v>
      </c>
      <c r="P45" s="14">
        <v>5692.976573674992</v>
      </c>
      <c r="Q45" s="13">
        <v>0</v>
      </c>
      <c r="R45" s="13">
        <v>3250886.442734629</v>
      </c>
      <c r="S45" s="14">
        <v>5713.332939779664</v>
      </c>
      <c r="T45" s="13">
        <v>0</v>
      </c>
      <c r="U45" s="13">
        <v>3269022.6920657437</v>
      </c>
      <c r="V45" s="14">
        <v>5745.206840185841</v>
      </c>
      <c r="W45" s="13">
        <v>0</v>
      </c>
      <c r="X45" s="13">
        <v>3374149.0067754025</v>
      </c>
      <c r="Y45" s="14">
        <v>5929.963105053432</v>
      </c>
      <c r="Z45" s="30">
        <v>38866.488257775396</v>
      </c>
      <c r="AA45" s="30">
        <v>3238730.4380978383</v>
      </c>
      <c r="AB45" s="14">
        <v>5691.96913549708</v>
      </c>
      <c r="AC45" s="30">
        <v>0</v>
      </c>
      <c r="AD45" s="30">
        <v>3246513.183455192</v>
      </c>
      <c r="AE45" s="14">
        <v>5705.647071098756</v>
      </c>
      <c r="AF45" s="30">
        <v>0</v>
      </c>
      <c r="AG45" s="30">
        <v>3252221.6817467217</v>
      </c>
      <c r="AH45" s="14">
        <v>5715.679581277191</v>
      </c>
      <c r="AI45" s="45">
        <v>0</v>
      </c>
      <c r="AJ45" s="45">
        <v>3243558.687711607</v>
      </c>
      <c r="AK45" s="46">
        <v>5700.454635697025</v>
      </c>
      <c r="AL45" s="4">
        <v>0</v>
      </c>
      <c r="AM45" s="4">
        <v>3232708.987939546</v>
      </c>
      <c r="AN45" s="6">
        <v>5681.386622037866</v>
      </c>
      <c r="AO45" s="54">
        <v>0</v>
      </c>
      <c r="AP45" s="54">
        <v>3278446.0911797015</v>
      </c>
      <c r="AQ45" s="59">
        <v>5761.768174305275</v>
      </c>
      <c r="AR45" s="45">
        <v>0</v>
      </c>
      <c r="AS45" s="45">
        <v>3305418.189111461</v>
      </c>
      <c r="AT45" s="46">
        <v>5809.170806874272</v>
      </c>
      <c r="AU45" s="4">
        <v>0</v>
      </c>
      <c r="AV45" s="4">
        <v>3239783.840002456</v>
      </c>
      <c r="AW45" s="6">
        <v>5693.8204569463205</v>
      </c>
      <c r="AX45" s="45">
        <v>0</v>
      </c>
      <c r="AY45" s="45">
        <v>3261964.42919698</v>
      </c>
      <c r="AZ45" s="46">
        <v>5732.802160275887</v>
      </c>
      <c r="BA45" s="4">
        <v>0</v>
      </c>
      <c r="BB45" s="4">
        <v>3292917.5038397186</v>
      </c>
      <c r="BC45" s="6">
        <v>5787.201236976658</v>
      </c>
      <c r="BD45" s="13">
        <f t="shared" si="33"/>
        <v>-72189.35363924876</v>
      </c>
      <c r="BE45" s="13">
        <f t="shared" si="42"/>
        <v>117.99615337422165</v>
      </c>
      <c r="BF45" s="13">
        <f t="shared" si="34"/>
        <v>-71157.28782106703</v>
      </c>
      <c r="BG45" s="13">
        <f t="shared" si="43"/>
        <v>119.80997730775653</v>
      </c>
      <c r="BH45" s="13">
        <f t="shared" si="35"/>
        <v>-59574.515507509</v>
      </c>
      <c r="BI45" s="13">
        <f t="shared" si="44"/>
        <v>140.16634341242843</v>
      </c>
      <c r="BJ45" s="13">
        <f t="shared" si="36"/>
        <v>-41438.26617639419</v>
      </c>
      <c r="BK45" s="13">
        <f t="shared" si="45"/>
        <v>172.04024381860563</v>
      </c>
      <c r="BL45" s="13">
        <f t="shared" si="37"/>
        <v>63688.04853326455</v>
      </c>
      <c r="BM45" s="13">
        <f t="shared" si="21"/>
        <v>356.7965086861959</v>
      </c>
      <c r="BN45" s="13">
        <f t="shared" si="38"/>
        <v>-71730.5201442996</v>
      </c>
      <c r="BO45" s="13">
        <f t="shared" si="22"/>
        <v>118.80253912984426</v>
      </c>
      <c r="BP45" s="13">
        <f t="shared" si="39"/>
        <v>-63947.7747869459</v>
      </c>
      <c r="BQ45" s="13">
        <f t="shared" si="23"/>
        <v>132.4804747315202</v>
      </c>
      <c r="BR45" s="13">
        <f t="shared" si="40"/>
        <v>-58239.27649541618</v>
      </c>
      <c r="BS45" s="13">
        <f t="shared" si="24"/>
        <v>142.51298490995487</v>
      </c>
      <c r="BT45" s="13">
        <f t="shared" si="14"/>
        <v>-66902.27053053072</v>
      </c>
      <c r="BU45" s="13">
        <f t="shared" si="25"/>
        <v>127.28803932978917</v>
      </c>
      <c r="BV45" s="13">
        <f t="shared" si="15"/>
        <v>-77751.97030259203</v>
      </c>
      <c r="BW45" s="13">
        <f t="shared" si="26"/>
        <v>108.2200256706301</v>
      </c>
      <c r="BX45" s="13">
        <f t="shared" si="16"/>
        <v>-32014.867062436417</v>
      </c>
      <c r="BY45" s="13">
        <f t="shared" si="27"/>
        <v>188.60157793803955</v>
      </c>
      <c r="BZ45" s="13">
        <f t="shared" si="17"/>
        <v>-5042.769130676985</v>
      </c>
      <c r="CA45" s="13">
        <f t="shared" si="28"/>
        <v>236.00421050703608</v>
      </c>
      <c r="CB45" s="13">
        <f t="shared" si="18"/>
        <v>-70677.1182396817</v>
      </c>
      <c r="CC45" s="13">
        <f t="shared" si="29"/>
        <v>120.65386057908472</v>
      </c>
      <c r="CD45" s="13">
        <f t="shared" si="19"/>
        <v>-48496.529045158066</v>
      </c>
      <c r="CE45" s="13">
        <f t="shared" si="30"/>
        <v>159.63556390865142</v>
      </c>
      <c r="CF45" s="13">
        <f t="shared" si="20"/>
        <v>-17543.454402419273</v>
      </c>
      <c r="CG45" s="13">
        <f t="shared" si="31"/>
        <v>214.03464060942224</v>
      </c>
      <c r="CH45" s="61">
        <v>594</v>
      </c>
      <c r="CI45" s="62">
        <v>3491603</v>
      </c>
      <c r="CJ45" s="62">
        <v>5878</v>
      </c>
    </row>
    <row r="46" spans="1:88" ht="15">
      <c r="A46" s="11">
        <v>138683</v>
      </c>
      <c r="B46" s="11">
        <v>2132418</v>
      </c>
      <c r="C46" s="11" t="s">
        <v>91</v>
      </c>
      <c r="D46" s="44">
        <v>321</v>
      </c>
      <c r="E46" s="13">
        <v>0</v>
      </c>
      <c r="F46" s="13">
        <v>1647494.2706261608</v>
      </c>
      <c r="G46" s="13">
        <v>78210.27</v>
      </c>
      <c r="H46" s="13">
        <f t="shared" si="32"/>
        <v>1725704.5406261608</v>
      </c>
      <c r="I46" s="30">
        <f t="shared" si="41"/>
        <v>5376.026606312027</v>
      </c>
      <c r="J46" s="39">
        <v>297</v>
      </c>
      <c r="K46" s="13">
        <v>7497.959275114634</v>
      </c>
      <c r="L46" s="13">
        <v>1636672.7695850653</v>
      </c>
      <c r="M46" s="14">
        <v>5510.682725875641</v>
      </c>
      <c r="N46" s="30">
        <v>44760.190941878645</v>
      </c>
      <c r="O46" s="13">
        <v>1639205.1529121683</v>
      </c>
      <c r="P46" s="14">
        <v>5519.2092690645395</v>
      </c>
      <c r="Q46" s="13">
        <v>24166.07151649228</v>
      </c>
      <c r="R46" s="13">
        <v>1636672.7695850653</v>
      </c>
      <c r="S46" s="14">
        <v>5510.682725875641</v>
      </c>
      <c r="T46" s="13">
        <v>16468.120847422942</v>
      </c>
      <c r="U46" s="13">
        <v>1636672.7695850653</v>
      </c>
      <c r="V46" s="14">
        <v>5510.682725875641</v>
      </c>
      <c r="W46" s="13">
        <v>28686.135222707784</v>
      </c>
      <c r="X46" s="13">
        <v>1630710.1837228164</v>
      </c>
      <c r="Y46" s="14">
        <v>5490.606679201402</v>
      </c>
      <c r="Z46" s="30">
        <v>18211.81745906033</v>
      </c>
      <c r="AA46" s="30">
        <v>1637798.6108560935</v>
      </c>
      <c r="AB46" s="14">
        <v>5514.473437225904</v>
      </c>
      <c r="AC46" s="30">
        <v>14375.560954458426</v>
      </c>
      <c r="AD46" s="30">
        <v>1636672.7695850653</v>
      </c>
      <c r="AE46" s="14">
        <v>5510.682725875641</v>
      </c>
      <c r="AF46" s="30">
        <v>35542.33255198972</v>
      </c>
      <c r="AG46" s="30">
        <v>1636672.7695850653</v>
      </c>
      <c r="AH46" s="14">
        <v>5510.682725875641</v>
      </c>
      <c r="AI46" s="45">
        <v>0</v>
      </c>
      <c r="AJ46" s="45">
        <v>1632828.2688765563</v>
      </c>
      <c r="AK46" s="46">
        <v>5497.738279045644</v>
      </c>
      <c r="AL46" s="4">
        <v>0</v>
      </c>
      <c r="AM46" s="4">
        <v>1648681.6551115261</v>
      </c>
      <c r="AN46" s="6">
        <v>5551.116683877192</v>
      </c>
      <c r="AO46" s="54">
        <v>0</v>
      </c>
      <c r="AP46" s="54">
        <v>1626891.9627226798</v>
      </c>
      <c r="AQ46" s="59">
        <v>5477.750716237979</v>
      </c>
      <c r="AR46" s="45">
        <v>0</v>
      </c>
      <c r="AS46" s="45">
        <v>1639201.9468441065</v>
      </c>
      <c r="AT46" s="46">
        <v>5519.198474222581</v>
      </c>
      <c r="AU46" s="4">
        <v>0</v>
      </c>
      <c r="AV46" s="4">
        <v>1640423.7132181767</v>
      </c>
      <c r="AW46" s="6">
        <v>5523.312165717767</v>
      </c>
      <c r="AX46" s="45">
        <v>0</v>
      </c>
      <c r="AY46" s="45">
        <v>1630362.2701162149</v>
      </c>
      <c r="AZ46" s="46">
        <v>5489.435252916548</v>
      </c>
      <c r="BA46" s="4">
        <v>0</v>
      </c>
      <c r="BB46" s="4">
        <v>1622372.368775817</v>
      </c>
      <c r="BC46" s="6">
        <v>5462.533228201404</v>
      </c>
      <c r="BD46" s="13">
        <f t="shared" si="33"/>
        <v>-89031.77104109549</v>
      </c>
      <c r="BE46" s="13">
        <f t="shared" si="42"/>
        <v>134.65611956361408</v>
      </c>
      <c r="BF46" s="13">
        <f t="shared" si="34"/>
        <v>-86499.3877139925</v>
      </c>
      <c r="BG46" s="13">
        <f t="shared" si="43"/>
        <v>143.18266275251244</v>
      </c>
      <c r="BH46" s="13">
        <f t="shared" si="35"/>
        <v>-89031.77104109549</v>
      </c>
      <c r="BI46" s="13">
        <f t="shared" si="44"/>
        <v>134.65611956361408</v>
      </c>
      <c r="BJ46" s="13">
        <f t="shared" si="36"/>
        <v>-89031.77104109549</v>
      </c>
      <c r="BK46" s="13">
        <f t="shared" si="45"/>
        <v>134.65611956361408</v>
      </c>
      <c r="BL46" s="13">
        <f t="shared" si="37"/>
        <v>-94994.3569033444</v>
      </c>
      <c r="BM46" s="13">
        <f t="shared" si="21"/>
        <v>114.5800728893746</v>
      </c>
      <c r="BN46" s="13">
        <f t="shared" si="38"/>
        <v>-87905.92977006733</v>
      </c>
      <c r="BO46" s="13">
        <f t="shared" si="22"/>
        <v>138.4468309138765</v>
      </c>
      <c r="BP46" s="13">
        <f t="shared" si="39"/>
        <v>-89031.77104109549</v>
      </c>
      <c r="BQ46" s="13">
        <f t="shared" si="23"/>
        <v>134.65611956361408</v>
      </c>
      <c r="BR46" s="13">
        <f t="shared" si="40"/>
        <v>-89031.77104109549</v>
      </c>
      <c r="BS46" s="13">
        <f t="shared" si="24"/>
        <v>134.65611956361408</v>
      </c>
      <c r="BT46" s="13">
        <f t="shared" si="14"/>
        <v>-92876.2717496045</v>
      </c>
      <c r="BU46" s="13">
        <f t="shared" si="25"/>
        <v>121.71167273361698</v>
      </c>
      <c r="BV46" s="13">
        <f t="shared" si="15"/>
        <v>-77022.88551463466</v>
      </c>
      <c r="BW46" s="13">
        <f t="shared" si="26"/>
        <v>175.0900775651653</v>
      </c>
      <c r="BX46" s="13">
        <f t="shared" si="16"/>
        <v>-98812.57790348097</v>
      </c>
      <c r="BY46" s="13">
        <f t="shared" si="27"/>
        <v>101.72410992595178</v>
      </c>
      <c r="BZ46" s="13">
        <f t="shared" si="17"/>
        <v>-86502.59378205426</v>
      </c>
      <c r="CA46" s="13">
        <f t="shared" si="28"/>
        <v>143.17186791055428</v>
      </c>
      <c r="CB46" s="13">
        <f t="shared" si="18"/>
        <v>-85280.82740798406</v>
      </c>
      <c r="CC46" s="13">
        <f t="shared" si="29"/>
        <v>147.28555940574006</v>
      </c>
      <c r="CD46" s="13">
        <f t="shared" si="19"/>
        <v>-95342.27050994593</v>
      </c>
      <c r="CE46" s="13">
        <f t="shared" si="30"/>
        <v>113.40864660452098</v>
      </c>
      <c r="CF46" s="13">
        <f t="shared" si="20"/>
        <v>-103332.1718503437</v>
      </c>
      <c r="CG46" s="13">
        <f t="shared" si="31"/>
        <v>86.50662188937713</v>
      </c>
      <c r="CH46" s="61">
        <v>321</v>
      </c>
      <c r="CI46" s="62">
        <v>1747487</v>
      </c>
      <c r="CJ46" s="62">
        <v>5444</v>
      </c>
    </row>
    <row r="47" spans="1:88" ht="15">
      <c r="A47" s="11">
        <v>140884</v>
      </c>
      <c r="B47" s="11">
        <v>2134000</v>
      </c>
      <c r="C47" s="11" t="s">
        <v>92</v>
      </c>
      <c r="D47" s="44">
        <v>572</v>
      </c>
      <c r="E47" s="13">
        <v>0</v>
      </c>
      <c r="F47" s="13">
        <v>4150939.9977852223</v>
      </c>
      <c r="G47" s="13">
        <v>180174.28</v>
      </c>
      <c r="H47" s="13">
        <f t="shared" si="32"/>
        <v>4331114.277785222</v>
      </c>
      <c r="I47" s="30">
        <f t="shared" si="41"/>
        <v>7571.8781080161225</v>
      </c>
      <c r="J47" s="39">
        <v>569</v>
      </c>
      <c r="K47" s="13">
        <v>6014.424606860398</v>
      </c>
      <c r="L47" s="13">
        <v>4390520.934009728</v>
      </c>
      <c r="M47" s="14">
        <v>7716.205507925708</v>
      </c>
      <c r="N47" s="30">
        <v>182989.94066062223</v>
      </c>
      <c r="O47" s="13">
        <v>4389861.510051685</v>
      </c>
      <c r="P47" s="14">
        <v>7715.046590600502</v>
      </c>
      <c r="Q47" s="13">
        <v>55149.73753749621</v>
      </c>
      <c r="R47" s="13">
        <v>4390520.934009727</v>
      </c>
      <c r="S47" s="14">
        <v>7716.205507925707</v>
      </c>
      <c r="T47" s="13">
        <v>76433.8780588781</v>
      </c>
      <c r="U47" s="13">
        <v>4390520.934009727</v>
      </c>
      <c r="V47" s="14">
        <v>7716.205507925707</v>
      </c>
      <c r="W47" s="13">
        <v>173288.2816054648</v>
      </c>
      <c r="X47" s="13">
        <v>4372475.145746821</v>
      </c>
      <c r="Y47" s="14">
        <v>7684.490590064711</v>
      </c>
      <c r="Z47" s="30">
        <v>68354.01236170113</v>
      </c>
      <c r="AA47" s="30">
        <v>4390227.768792945</v>
      </c>
      <c r="AB47" s="14">
        <v>7715.690279073717</v>
      </c>
      <c r="AC47" s="30">
        <v>26515.480365530308</v>
      </c>
      <c r="AD47" s="30">
        <v>4390520.934009728</v>
      </c>
      <c r="AE47" s="14">
        <v>7716.205507925708</v>
      </c>
      <c r="AF47" s="30">
        <v>88211.60590889354</v>
      </c>
      <c r="AG47" s="30">
        <v>4390520.934009728</v>
      </c>
      <c r="AH47" s="14">
        <v>7716.205507925708</v>
      </c>
      <c r="AI47" s="45">
        <v>0</v>
      </c>
      <c r="AJ47" s="45">
        <v>4394707.417008979</v>
      </c>
      <c r="AK47" s="46">
        <v>7723.563123038628</v>
      </c>
      <c r="AL47" s="4">
        <v>0</v>
      </c>
      <c r="AM47" s="4">
        <v>4358307.116149938</v>
      </c>
      <c r="AN47" s="6">
        <v>7659.590713796024</v>
      </c>
      <c r="AO47" s="54">
        <v>0</v>
      </c>
      <c r="AP47" s="54">
        <v>4375536.632305365</v>
      </c>
      <c r="AQ47" s="59">
        <v>7689.871058533155</v>
      </c>
      <c r="AR47" s="45">
        <v>0</v>
      </c>
      <c r="AS47" s="45">
        <v>4367129.858877683</v>
      </c>
      <c r="AT47" s="46">
        <v>7675.096412790304</v>
      </c>
      <c r="AU47" s="4">
        <v>0</v>
      </c>
      <c r="AV47" s="4">
        <v>4380053.010422056</v>
      </c>
      <c r="AW47" s="6">
        <v>7697.808454168815</v>
      </c>
      <c r="AX47" s="45">
        <v>0</v>
      </c>
      <c r="AY47" s="45">
        <v>4386524.101536991</v>
      </c>
      <c r="AZ47" s="46">
        <v>7709.181197780301</v>
      </c>
      <c r="BA47" s="4">
        <v>0</v>
      </c>
      <c r="BB47" s="4">
        <v>4361619.425405256</v>
      </c>
      <c r="BC47" s="6">
        <v>7665.411995439818</v>
      </c>
      <c r="BD47" s="13">
        <f t="shared" si="33"/>
        <v>59406.656224505976</v>
      </c>
      <c r="BE47" s="13">
        <f t="shared" si="42"/>
        <v>144.32739990958544</v>
      </c>
      <c r="BF47" s="13">
        <f t="shared" si="34"/>
        <v>58747.23226646334</v>
      </c>
      <c r="BG47" s="13">
        <f t="shared" si="43"/>
        <v>143.1684825843795</v>
      </c>
      <c r="BH47" s="13">
        <f t="shared" si="35"/>
        <v>59406.656224505045</v>
      </c>
      <c r="BI47" s="13">
        <f t="shared" si="44"/>
        <v>144.32739990958453</v>
      </c>
      <c r="BJ47" s="13">
        <f t="shared" si="36"/>
        <v>59406.656224505045</v>
      </c>
      <c r="BK47" s="13">
        <f t="shared" si="45"/>
        <v>144.32739990958453</v>
      </c>
      <c r="BL47" s="13">
        <f t="shared" si="37"/>
        <v>41360.86796159856</v>
      </c>
      <c r="BM47" s="13">
        <f t="shared" si="21"/>
        <v>112.61248204858839</v>
      </c>
      <c r="BN47" s="13">
        <f t="shared" si="38"/>
        <v>59113.491007722914</v>
      </c>
      <c r="BO47" s="13">
        <f t="shared" si="22"/>
        <v>143.81217105759424</v>
      </c>
      <c r="BP47" s="13">
        <f t="shared" si="39"/>
        <v>59406.656224505976</v>
      </c>
      <c r="BQ47" s="13">
        <f t="shared" si="23"/>
        <v>144.32739990958544</v>
      </c>
      <c r="BR47" s="13">
        <f t="shared" si="40"/>
        <v>59406.656224505976</v>
      </c>
      <c r="BS47" s="13">
        <f t="shared" si="24"/>
        <v>144.32739990958544</v>
      </c>
      <c r="BT47" s="13">
        <f t="shared" si="14"/>
        <v>63593.1392237572</v>
      </c>
      <c r="BU47" s="13">
        <f t="shared" si="25"/>
        <v>151.68501502250547</v>
      </c>
      <c r="BV47" s="13">
        <f t="shared" si="15"/>
        <v>27192.838364715688</v>
      </c>
      <c r="BW47" s="13">
        <f t="shared" si="26"/>
        <v>87.71260577990142</v>
      </c>
      <c r="BX47" s="13">
        <f t="shared" si="16"/>
        <v>44422.35452014301</v>
      </c>
      <c r="BY47" s="13">
        <f t="shared" si="27"/>
        <v>117.99295051703211</v>
      </c>
      <c r="BZ47" s="13">
        <f t="shared" si="17"/>
        <v>36015.58109246101</v>
      </c>
      <c r="CA47" s="13">
        <f t="shared" si="28"/>
        <v>103.21830477418189</v>
      </c>
      <c r="CB47" s="13">
        <f t="shared" si="18"/>
        <v>48938.73263683356</v>
      </c>
      <c r="CC47" s="13">
        <f t="shared" si="29"/>
        <v>125.93034615269244</v>
      </c>
      <c r="CD47" s="13">
        <f t="shared" si="19"/>
        <v>55409.82375176903</v>
      </c>
      <c r="CE47" s="13">
        <f t="shared" si="30"/>
        <v>137.30308976417837</v>
      </c>
      <c r="CF47" s="13">
        <f t="shared" si="20"/>
        <v>30505.147620034404</v>
      </c>
      <c r="CG47" s="13">
        <f t="shared" si="31"/>
        <v>93.53388742369589</v>
      </c>
      <c r="CH47" s="61">
        <v>591</v>
      </c>
      <c r="CI47" s="62">
        <v>4208716</v>
      </c>
      <c r="CJ47" s="62">
        <v>7121</v>
      </c>
    </row>
    <row r="48" spans="1:88" ht="15">
      <c r="A48" s="11">
        <v>144819</v>
      </c>
      <c r="B48" s="11">
        <v>2134003</v>
      </c>
      <c r="C48" s="11" t="s">
        <v>93</v>
      </c>
      <c r="D48" s="44">
        <v>81</v>
      </c>
      <c r="E48" s="13">
        <v>41516.20830250814</v>
      </c>
      <c r="F48" s="13">
        <v>865384.5695527236</v>
      </c>
      <c r="G48" s="13">
        <v>31499</v>
      </c>
      <c r="H48" s="13">
        <f t="shared" si="32"/>
        <v>896883.5695527236</v>
      </c>
      <c r="I48" s="30">
        <f t="shared" si="41"/>
        <v>11072.636661144736</v>
      </c>
      <c r="J48" s="39">
        <v>59</v>
      </c>
      <c r="K48" s="13">
        <v>34672.71347947055</v>
      </c>
      <c r="L48" s="13">
        <v>728476.406450963</v>
      </c>
      <c r="M48" s="14">
        <v>12347.057736457</v>
      </c>
      <c r="N48" s="30">
        <v>25824.334272305707</v>
      </c>
      <c r="O48" s="13">
        <v>740045.8491176297</v>
      </c>
      <c r="P48" s="14">
        <v>12543.14998504457</v>
      </c>
      <c r="Q48" s="13">
        <v>36912.98767491227</v>
      </c>
      <c r="R48" s="13">
        <v>728476.406450963</v>
      </c>
      <c r="S48" s="14">
        <v>12347.057736457</v>
      </c>
      <c r="T48" s="13">
        <v>42579.01946042396</v>
      </c>
      <c r="U48" s="13">
        <v>728476.406450963</v>
      </c>
      <c r="V48" s="14">
        <v>12347.057736457</v>
      </c>
      <c r="W48" s="13">
        <v>36903.12189481513</v>
      </c>
      <c r="X48" s="13">
        <v>728738.9446321805</v>
      </c>
      <c r="Y48" s="14">
        <v>12351.507536138653</v>
      </c>
      <c r="Z48" s="30">
        <v>28934.062505707767</v>
      </c>
      <c r="AA48" s="30">
        <v>733619.9231917037</v>
      </c>
      <c r="AB48" s="14">
        <v>12434.235986300064</v>
      </c>
      <c r="AC48" s="30">
        <v>35343.66245339819</v>
      </c>
      <c r="AD48" s="30">
        <v>728476.406450963</v>
      </c>
      <c r="AE48" s="14">
        <v>12347.057736457</v>
      </c>
      <c r="AF48" s="30">
        <v>38971.377476656206</v>
      </c>
      <c r="AG48" s="30">
        <v>728476.406450963</v>
      </c>
      <c r="AH48" s="14">
        <v>12347.057736457</v>
      </c>
      <c r="AI48" s="45">
        <v>28773.597612352103</v>
      </c>
      <c r="AJ48" s="45">
        <v>723704.061289679</v>
      </c>
      <c r="AK48" s="46">
        <v>12266.170530333542</v>
      </c>
      <c r="AL48" s="4">
        <v>4652.594952028306</v>
      </c>
      <c r="AM48" s="4">
        <v>735601.3604007902</v>
      </c>
      <c r="AN48" s="6">
        <v>12467.819667810005</v>
      </c>
      <c r="AO48" s="54">
        <v>27704.05331672799</v>
      </c>
      <c r="AP48" s="54">
        <v>723704.061289679</v>
      </c>
      <c r="AQ48" s="59">
        <v>12266.170530333542</v>
      </c>
      <c r="AR48" s="45">
        <v>31947.678335142988</v>
      </c>
      <c r="AS48" s="45">
        <v>723704.061289679</v>
      </c>
      <c r="AT48" s="46">
        <v>12266.170530333542</v>
      </c>
      <c r="AU48" s="4">
        <v>17881.11752512073</v>
      </c>
      <c r="AV48" s="4">
        <v>728993.3357094321</v>
      </c>
      <c r="AW48" s="6">
        <v>12355.81924931241</v>
      </c>
      <c r="AX48" s="45">
        <v>28083.955014133953</v>
      </c>
      <c r="AY48" s="45">
        <v>723704.061289679</v>
      </c>
      <c r="AZ48" s="46">
        <v>12266.170530333542</v>
      </c>
      <c r="BA48" s="4">
        <v>27647.764253422127</v>
      </c>
      <c r="BB48" s="4">
        <v>723704.061289679</v>
      </c>
      <c r="BC48" s="6">
        <v>12266.170530333542</v>
      </c>
      <c r="BD48" s="13">
        <f t="shared" si="33"/>
        <v>-168407.16310176055</v>
      </c>
      <c r="BE48" s="13">
        <f t="shared" si="42"/>
        <v>1274.4210753122643</v>
      </c>
      <c r="BF48" s="13">
        <f t="shared" si="34"/>
        <v>-156837.72043509386</v>
      </c>
      <c r="BG48" s="13">
        <f t="shared" si="43"/>
        <v>1470.513323899835</v>
      </c>
      <c r="BH48" s="13">
        <f t="shared" si="35"/>
        <v>-168407.16310176055</v>
      </c>
      <c r="BI48" s="13">
        <f t="shared" si="44"/>
        <v>1274.4210753122643</v>
      </c>
      <c r="BJ48" s="13">
        <f t="shared" si="36"/>
        <v>-168407.16310176055</v>
      </c>
      <c r="BK48" s="13">
        <f t="shared" si="45"/>
        <v>1274.4210753122643</v>
      </c>
      <c r="BL48" s="13">
        <f t="shared" si="37"/>
        <v>-168144.62492054305</v>
      </c>
      <c r="BM48" s="13">
        <f t="shared" si="21"/>
        <v>1278.8708749939178</v>
      </c>
      <c r="BN48" s="13">
        <f t="shared" si="38"/>
        <v>-163263.6463610198</v>
      </c>
      <c r="BO48" s="13">
        <f t="shared" si="22"/>
        <v>1361.5993251553282</v>
      </c>
      <c r="BP48" s="13">
        <f t="shared" si="39"/>
        <v>-168407.16310176055</v>
      </c>
      <c r="BQ48" s="13">
        <f t="shared" si="23"/>
        <v>1274.4210753122643</v>
      </c>
      <c r="BR48" s="13">
        <f t="shared" si="40"/>
        <v>-168407.16310176055</v>
      </c>
      <c r="BS48" s="13">
        <f t="shared" si="24"/>
        <v>1274.4210753122643</v>
      </c>
      <c r="BT48" s="13">
        <f t="shared" si="14"/>
        <v>-173179.50826304452</v>
      </c>
      <c r="BU48" s="13">
        <f t="shared" si="25"/>
        <v>1193.5338691888064</v>
      </c>
      <c r="BV48" s="13">
        <f t="shared" si="15"/>
        <v>-161282.20915193332</v>
      </c>
      <c r="BW48" s="13">
        <f t="shared" si="26"/>
        <v>1395.1830066652692</v>
      </c>
      <c r="BX48" s="13">
        <f t="shared" si="16"/>
        <v>-173179.50826304452</v>
      </c>
      <c r="BY48" s="13">
        <f t="shared" si="27"/>
        <v>1193.5338691888064</v>
      </c>
      <c r="BZ48" s="13">
        <f t="shared" si="17"/>
        <v>-173179.50826304452</v>
      </c>
      <c r="CA48" s="13">
        <f t="shared" si="28"/>
        <v>1193.5338691888064</v>
      </c>
      <c r="CB48" s="13">
        <f t="shared" si="18"/>
        <v>-167890.2338432914</v>
      </c>
      <c r="CC48" s="13">
        <f t="shared" si="29"/>
        <v>1283.182588167674</v>
      </c>
      <c r="CD48" s="13">
        <f t="shared" si="19"/>
        <v>-173179.50826304452</v>
      </c>
      <c r="CE48" s="13">
        <f t="shared" si="30"/>
        <v>1193.5338691888064</v>
      </c>
      <c r="CF48" s="13">
        <f t="shared" si="20"/>
        <v>-173179.50826304452</v>
      </c>
      <c r="CG48" s="13">
        <f t="shared" si="31"/>
        <v>1193.5338691888064</v>
      </c>
      <c r="CH48" s="61">
        <v>82</v>
      </c>
      <c r="CI48" s="62">
        <v>826665</v>
      </c>
      <c r="CJ48" s="62">
        <v>10081</v>
      </c>
    </row>
    <row r="49" spans="1:88" ht="15">
      <c r="A49" s="11">
        <v>145126</v>
      </c>
      <c r="B49" s="11">
        <v>2134004</v>
      </c>
      <c r="C49" s="11" t="s">
        <v>94</v>
      </c>
      <c r="D49" s="44">
        <v>962</v>
      </c>
      <c r="E49" s="13">
        <v>0</v>
      </c>
      <c r="F49" s="13">
        <v>7095937.243428503</v>
      </c>
      <c r="G49" s="13">
        <v>303020.38</v>
      </c>
      <c r="H49" s="13">
        <f t="shared" si="32"/>
        <v>7398957.623428503</v>
      </c>
      <c r="I49" s="30">
        <f t="shared" si="41"/>
        <v>7691.224140778069</v>
      </c>
      <c r="J49" s="39">
        <v>1015</v>
      </c>
      <c r="K49" s="13">
        <v>7517.871531508573</v>
      </c>
      <c r="L49" s="13">
        <v>7948611.954205842</v>
      </c>
      <c r="M49" s="14">
        <v>7831.144782468809</v>
      </c>
      <c r="N49" s="30">
        <v>356021.65104491473</v>
      </c>
      <c r="O49" s="13">
        <v>7945182.3371164445</v>
      </c>
      <c r="P49" s="14">
        <v>7827.765849375807</v>
      </c>
      <c r="Q49" s="13">
        <v>50771.62958594578</v>
      </c>
      <c r="R49" s="13">
        <v>7948611.954205842</v>
      </c>
      <c r="S49" s="14">
        <v>7831.144782468809</v>
      </c>
      <c r="T49" s="13">
        <v>129101.87098360842</v>
      </c>
      <c r="U49" s="13">
        <v>7948611.954205842</v>
      </c>
      <c r="V49" s="14">
        <v>7831.144782468809</v>
      </c>
      <c r="W49" s="13">
        <v>273570.7722103781</v>
      </c>
      <c r="X49" s="13">
        <v>7914082.690116422</v>
      </c>
      <c r="Y49" s="14">
        <v>7797.125803070367</v>
      </c>
      <c r="Z49" s="30">
        <v>133323.4872349736</v>
      </c>
      <c r="AA49" s="30">
        <v>7947087.222771331</v>
      </c>
      <c r="AB49" s="14">
        <v>7829.642584011163</v>
      </c>
      <c r="AC49" s="30">
        <v>21894.607123154252</v>
      </c>
      <c r="AD49" s="30">
        <v>7948611.954205842</v>
      </c>
      <c r="AE49" s="14">
        <v>7831.144782468809</v>
      </c>
      <c r="AF49" s="30">
        <v>87542.42342893072</v>
      </c>
      <c r="AG49" s="30">
        <v>7948611.954205842</v>
      </c>
      <c r="AH49" s="14">
        <v>7831.144782468809</v>
      </c>
      <c r="AI49" s="45">
        <v>0</v>
      </c>
      <c r="AJ49" s="45">
        <v>7959280.781751138</v>
      </c>
      <c r="AK49" s="46">
        <v>7841.655942611958</v>
      </c>
      <c r="AL49" s="4">
        <v>10397.777488938269</v>
      </c>
      <c r="AM49" s="4">
        <v>7869545.490674127</v>
      </c>
      <c r="AN49" s="6">
        <v>7753.246788841504</v>
      </c>
      <c r="AO49" s="54">
        <v>0</v>
      </c>
      <c r="AP49" s="54">
        <v>7969449.315014861</v>
      </c>
      <c r="AQ49" s="59">
        <v>7851.674201985084</v>
      </c>
      <c r="AR49" s="45">
        <v>0</v>
      </c>
      <c r="AS49" s="45">
        <v>7914077.50136478</v>
      </c>
      <c r="AT49" s="46">
        <v>7797.120690999783</v>
      </c>
      <c r="AU49" s="4">
        <v>0</v>
      </c>
      <c r="AV49" s="4">
        <v>7917488.680972587</v>
      </c>
      <c r="AW49" s="6">
        <v>7800.4814590862925</v>
      </c>
      <c r="AX49" s="45">
        <v>0</v>
      </c>
      <c r="AY49" s="45">
        <v>7966864.742653394</v>
      </c>
      <c r="AZ49" s="46">
        <v>7849.1278252742795</v>
      </c>
      <c r="BA49" s="4">
        <v>0</v>
      </c>
      <c r="BB49" s="4">
        <v>7966810.601428834</v>
      </c>
      <c r="BC49" s="6">
        <v>7849.074484166339</v>
      </c>
      <c r="BD49" s="13">
        <f t="shared" si="33"/>
        <v>549654.3307773387</v>
      </c>
      <c r="BE49" s="13">
        <f t="shared" si="42"/>
        <v>139.92064169074</v>
      </c>
      <c r="BF49" s="13">
        <f t="shared" si="34"/>
        <v>546224.7136879414</v>
      </c>
      <c r="BG49" s="13">
        <f t="shared" si="43"/>
        <v>136.54170859773785</v>
      </c>
      <c r="BH49" s="13">
        <f t="shared" si="35"/>
        <v>549654.3307773387</v>
      </c>
      <c r="BI49" s="13">
        <f t="shared" si="44"/>
        <v>139.92064169074</v>
      </c>
      <c r="BJ49" s="13">
        <f t="shared" si="36"/>
        <v>549654.3307773387</v>
      </c>
      <c r="BK49" s="13">
        <f t="shared" si="45"/>
        <v>139.92064169074</v>
      </c>
      <c r="BL49" s="13">
        <f t="shared" si="37"/>
        <v>515125.0666879192</v>
      </c>
      <c r="BM49" s="13">
        <f t="shared" si="21"/>
        <v>105.90166229229726</v>
      </c>
      <c r="BN49" s="13">
        <f t="shared" si="38"/>
        <v>548129.5993428277</v>
      </c>
      <c r="BO49" s="13">
        <f t="shared" si="22"/>
        <v>138.41844323309397</v>
      </c>
      <c r="BP49" s="13">
        <f t="shared" si="39"/>
        <v>549654.3307773387</v>
      </c>
      <c r="BQ49" s="13">
        <f t="shared" si="23"/>
        <v>139.92064169074</v>
      </c>
      <c r="BR49" s="13">
        <f t="shared" si="40"/>
        <v>549654.3307773387</v>
      </c>
      <c r="BS49" s="13">
        <f t="shared" si="24"/>
        <v>139.92064169074</v>
      </c>
      <c r="BT49" s="13">
        <f t="shared" si="14"/>
        <v>560323.1583226351</v>
      </c>
      <c r="BU49" s="13">
        <f t="shared" si="25"/>
        <v>150.43180183388904</v>
      </c>
      <c r="BV49" s="13">
        <f t="shared" si="15"/>
        <v>470587.86724562384</v>
      </c>
      <c r="BW49" s="13">
        <f t="shared" si="26"/>
        <v>62.022648063434644</v>
      </c>
      <c r="BX49" s="13">
        <f t="shared" si="16"/>
        <v>570491.6915863575</v>
      </c>
      <c r="BY49" s="13">
        <f t="shared" si="27"/>
        <v>160.4500612070151</v>
      </c>
      <c r="BZ49" s="13">
        <f t="shared" si="17"/>
        <v>515119.8779362766</v>
      </c>
      <c r="CA49" s="13">
        <f t="shared" si="28"/>
        <v>105.89655022171337</v>
      </c>
      <c r="CB49" s="13">
        <f t="shared" si="18"/>
        <v>518531.05754408427</v>
      </c>
      <c r="CC49" s="13">
        <f t="shared" si="29"/>
        <v>109.25731830822315</v>
      </c>
      <c r="CD49" s="13">
        <f t="shared" si="19"/>
        <v>567907.1192248911</v>
      </c>
      <c r="CE49" s="13">
        <f t="shared" si="30"/>
        <v>157.9036844962102</v>
      </c>
      <c r="CF49" s="13">
        <f t="shared" si="20"/>
        <v>567852.9780003307</v>
      </c>
      <c r="CG49" s="13">
        <f t="shared" si="31"/>
        <v>157.85034338826972</v>
      </c>
      <c r="CH49" s="61">
        <v>962</v>
      </c>
      <c r="CI49" s="62">
        <v>7259799</v>
      </c>
      <c r="CJ49" s="62">
        <v>7547</v>
      </c>
    </row>
    <row r="50" spans="1:88" ht="15">
      <c r="A50" s="11">
        <v>138313</v>
      </c>
      <c r="B50" s="11">
        <v>2134628</v>
      </c>
      <c r="C50" s="11" t="s">
        <v>95</v>
      </c>
      <c r="D50" s="44">
        <v>829</v>
      </c>
      <c r="E50" s="13">
        <v>0</v>
      </c>
      <c r="F50" s="13">
        <v>5526150.330446035</v>
      </c>
      <c r="G50" s="13">
        <v>261126.71</v>
      </c>
      <c r="H50" s="13">
        <f t="shared" si="32"/>
        <v>5787277.040446035</v>
      </c>
      <c r="I50" s="30">
        <f t="shared" si="41"/>
        <v>6981.033824422238</v>
      </c>
      <c r="J50" s="39">
        <v>830</v>
      </c>
      <c r="K50" s="13">
        <v>0</v>
      </c>
      <c r="L50" s="13">
        <v>5918013.033988313</v>
      </c>
      <c r="M50" s="14">
        <v>7130.1361855280875</v>
      </c>
      <c r="N50" s="30">
        <v>266032.46488982224</v>
      </c>
      <c r="O50" s="13">
        <v>5903964.595419349</v>
      </c>
      <c r="P50" s="14">
        <v>7113.210355926926</v>
      </c>
      <c r="Q50" s="13">
        <v>78290.07125553378</v>
      </c>
      <c r="R50" s="13">
        <v>5904920.192620797</v>
      </c>
      <c r="S50" s="14">
        <v>7114.361677856382</v>
      </c>
      <c r="T50" s="13">
        <v>94055.2678186136</v>
      </c>
      <c r="U50" s="13">
        <v>5904920.192620797</v>
      </c>
      <c r="V50" s="14">
        <v>7114.361677856382</v>
      </c>
      <c r="W50" s="13">
        <v>245496.70217001435</v>
      </c>
      <c r="X50" s="13">
        <v>5880075.151960666</v>
      </c>
      <c r="Y50" s="14">
        <v>7084.427893928513</v>
      </c>
      <c r="Z50" s="30">
        <v>87141.8446236766</v>
      </c>
      <c r="AA50" s="30">
        <v>5904495.355371098</v>
      </c>
      <c r="AB50" s="14">
        <v>7113.849825748311</v>
      </c>
      <c r="AC50" s="30">
        <v>26660.849636030183</v>
      </c>
      <c r="AD50" s="30">
        <v>5904920.192620797</v>
      </c>
      <c r="AE50" s="14">
        <v>7114.361677856382</v>
      </c>
      <c r="AF50" s="30">
        <v>136384.1803999406</v>
      </c>
      <c r="AG50" s="30">
        <v>5904920.192620796</v>
      </c>
      <c r="AH50" s="14">
        <v>7114.361677856381</v>
      </c>
      <c r="AI50" s="45">
        <v>0</v>
      </c>
      <c r="AJ50" s="45">
        <v>5932907.68425344</v>
      </c>
      <c r="AK50" s="46">
        <v>7148.081547293302</v>
      </c>
      <c r="AL50" s="4">
        <v>0</v>
      </c>
      <c r="AM50" s="4">
        <v>5859047.701199978</v>
      </c>
      <c r="AN50" s="6">
        <v>7059.093615903587</v>
      </c>
      <c r="AO50" s="54">
        <v>0</v>
      </c>
      <c r="AP50" s="54">
        <v>5885276.875417086</v>
      </c>
      <c r="AQ50" s="59">
        <v>7090.695030622996</v>
      </c>
      <c r="AR50" s="45">
        <v>0</v>
      </c>
      <c r="AS50" s="45">
        <v>5888314.307659447</v>
      </c>
      <c r="AT50" s="46">
        <v>7094.354587541503</v>
      </c>
      <c r="AU50" s="4">
        <v>0</v>
      </c>
      <c r="AV50" s="4">
        <v>5902302.779414461</v>
      </c>
      <c r="AW50" s="6">
        <v>7111.20816796923</v>
      </c>
      <c r="AX50" s="45">
        <v>0</v>
      </c>
      <c r="AY50" s="45">
        <v>5911139.494218151</v>
      </c>
      <c r="AZ50" s="46">
        <v>7121.854812311026</v>
      </c>
      <c r="BA50" s="4">
        <v>0</v>
      </c>
      <c r="BB50" s="4">
        <v>5855136.459029219</v>
      </c>
      <c r="BC50" s="6">
        <v>7054.381275938818</v>
      </c>
      <c r="BD50" s="13">
        <f t="shared" si="33"/>
        <v>130735.99354227819</v>
      </c>
      <c r="BE50" s="13">
        <f t="shared" si="42"/>
        <v>149.10236110584992</v>
      </c>
      <c r="BF50" s="13">
        <f t="shared" si="34"/>
        <v>116687.55497331452</v>
      </c>
      <c r="BG50" s="13">
        <f t="shared" si="43"/>
        <v>132.17653150468868</v>
      </c>
      <c r="BH50" s="13">
        <f t="shared" si="35"/>
        <v>117643.15217476245</v>
      </c>
      <c r="BI50" s="13">
        <f t="shared" si="44"/>
        <v>133.32785343414434</v>
      </c>
      <c r="BJ50" s="13">
        <f t="shared" si="36"/>
        <v>117643.15217476245</v>
      </c>
      <c r="BK50" s="13">
        <f t="shared" si="45"/>
        <v>133.32785343414434</v>
      </c>
      <c r="BL50" s="13">
        <f t="shared" si="37"/>
        <v>92798.11151463166</v>
      </c>
      <c r="BM50" s="13">
        <f t="shared" si="21"/>
        <v>103.39406950627563</v>
      </c>
      <c r="BN50" s="13">
        <f t="shared" si="38"/>
        <v>117218.3149250634</v>
      </c>
      <c r="BO50" s="13">
        <f t="shared" si="22"/>
        <v>132.8160013260731</v>
      </c>
      <c r="BP50" s="13">
        <f t="shared" si="39"/>
        <v>117643.15217476245</v>
      </c>
      <c r="BQ50" s="13">
        <f t="shared" si="23"/>
        <v>133.32785343414434</v>
      </c>
      <c r="BR50" s="13">
        <f t="shared" si="40"/>
        <v>117643.15217476152</v>
      </c>
      <c r="BS50" s="13">
        <f t="shared" si="24"/>
        <v>133.32785343414344</v>
      </c>
      <c r="BT50" s="13">
        <f t="shared" si="14"/>
        <v>145630.6438074056</v>
      </c>
      <c r="BU50" s="13">
        <f t="shared" si="25"/>
        <v>167.04772287106425</v>
      </c>
      <c r="BV50" s="13">
        <f t="shared" si="15"/>
        <v>71770.66075394303</v>
      </c>
      <c r="BW50" s="13">
        <f t="shared" si="26"/>
        <v>78.05979148134975</v>
      </c>
      <c r="BX50" s="13">
        <f t="shared" si="16"/>
        <v>97999.83497105166</v>
      </c>
      <c r="BY50" s="13">
        <f t="shared" si="27"/>
        <v>109.66120620075799</v>
      </c>
      <c r="BZ50" s="13">
        <f t="shared" si="17"/>
        <v>101037.26721341256</v>
      </c>
      <c r="CA50" s="13">
        <f t="shared" si="28"/>
        <v>113.3207631192654</v>
      </c>
      <c r="CB50" s="13">
        <f t="shared" si="18"/>
        <v>115025.73896842636</v>
      </c>
      <c r="CC50" s="13">
        <f t="shared" si="29"/>
        <v>130.17434354699253</v>
      </c>
      <c r="CD50" s="13">
        <f t="shared" si="19"/>
        <v>123862.45377211645</v>
      </c>
      <c r="CE50" s="13">
        <f t="shared" si="30"/>
        <v>140.8209878887883</v>
      </c>
      <c r="CF50" s="13">
        <f t="shared" si="20"/>
        <v>67859.41858318448</v>
      </c>
      <c r="CG50" s="13">
        <f t="shared" si="31"/>
        <v>73.3474515165808</v>
      </c>
      <c r="CH50" s="61">
        <v>829</v>
      </c>
      <c r="CI50" s="62">
        <v>5510947</v>
      </c>
      <c r="CJ50" s="62">
        <v>6648</v>
      </c>
    </row>
    <row r="51" spans="1:88" ht="15">
      <c r="A51" s="11">
        <v>137353</v>
      </c>
      <c r="B51" s="11">
        <v>2134673</v>
      </c>
      <c r="C51" s="11" t="s">
        <v>96</v>
      </c>
      <c r="D51" s="44">
        <v>807</v>
      </c>
      <c r="E51" s="13">
        <v>0</v>
      </c>
      <c r="F51" s="13">
        <v>5404475.9224803215</v>
      </c>
      <c r="G51" s="13">
        <v>282382</v>
      </c>
      <c r="H51" s="13">
        <f t="shared" si="32"/>
        <v>5686857.9224803215</v>
      </c>
      <c r="I51" s="30">
        <f t="shared" si="41"/>
        <v>7046.911923767437</v>
      </c>
      <c r="J51" s="39">
        <v>818</v>
      </c>
      <c r="K51" s="13">
        <v>15877.276778320185</v>
      </c>
      <c r="L51" s="13">
        <v>5875139.462365546</v>
      </c>
      <c r="M51" s="14">
        <v>7182.322081131475</v>
      </c>
      <c r="N51" s="30">
        <v>289471.95649228833</v>
      </c>
      <c r="O51" s="13">
        <v>5873613.445651791</v>
      </c>
      <c r="P51" s="14">
        <v>7180.456535026639</v>
      </c>
      <c r="Q51" s="13">
        <v>136255.24698220994</v>
      </c>
      <c r="R51" s="13">
        <v>5875139.462365547</v>
      </c>
      <c r="S51" s="14">
        <v>7182.322081131476</v>
      </c>
      <c r="T51" s="13">
        <v>119919.68905879508</v>
      </c>
      <c r="U51" s="13">
        <v>5875139.462365546</v>
      </c>
      <c r="V51" s="14">
        <v>7182.322081131475</v>
      </c>
      <c r="W51" s="13">
        <v>359113.7405473955</v>
      </c>
      <c r="X51" s="13">
        <v>5849817.199699808</v>
      </c>
      <c r="Y51" s="14">
        <v>7151.365769804166</v>
      </c>
      <c r="Z51" s="30">
        <v>114017.19481341925</v>
      </c>
      <c r="AA51" s="30">
        <v>5874461.029294915</v>
      </c>
      <c r="AB51" s="14">
        <v>7181.492700849529</v>
      </c>
      <c r="AC51" s="30">
        <v>70219.09422493755</v>
      </c>
      <c r="AD51" s="30">
        <v>5875139.462365546</v>
      </c>
      <c r="AE51" s="14">
        <v>7182.322081131475</v>
      </c>
      <c r="AF51" s="30">
        <v>208657.64684934585</v>
      </c>
      <c r="AG51" s="30">
        <v>5875139.462365546</v>
      </c>
      <c r="AH51" s="14">
        <v>7182.322081131475</v>
      </c>
      <c r="AI51" s="45">
        <v>0</v>
      </c>
      <c r="AJ51" s="45">
        <v>5873929.575211175</v>
      </c>
      <c r="AK51" s="46">
        <v>7180.843001480654</v>
      </c>
      <c r="AL51" s="4">
        <v>15894.605218907116</v>
      </c>
      <c r="AM51" s="4">
        <v>5817777.912361087</v>
      </c>
      <c r="AN51" s="6">
        <v>7112.197936871745</v>
      </c>
      <c r="AO51" s="54">
        <v>22211.540902534944</v>
      </c>
      <c r="AP51" s="54">
        <v>5818847.685773727</v>
      </c>
      <c r="AQ51" s="59">
        <v>7113.505728329739</v>
      </c>
      <c r="AR51" s="45">
        <v>0</v>
      </c>
      <c r="AS51" s="45">
        <v>5831487.443529355</v>
      </c>
      <c r="AT51" s="46">
        <v>7128.957754925862</v>
      </c>
      <c r="AU51" s="4">
        <v>0</v>
      </c>
      <c r="AV51" s="4">
        <v>5844096.958229293</v>
      </c>
      <c r="AW51" s="6">
        <v>7144.372809571263</v>
      </c>
      <c r="AX51" s="45">
        <v>0</v>
      </c>
      <c r="AY51" s="45">
        <v>5837298.83829264</v>
      </c>
      <c r="AZ51" s="46">
        <v>7136.062149502004</v>
      </c>
      <c r="BA51" s="4">
        <v>67086.7618302466</v>
      </c>
      <c r="BB51" s="4">
        <v>5818847.6857737275</v>
      </c>
      <c r="BC51" s="6">
        <v>7113.50572832974</v>
      </c>
      <c r="BD51" s="13">
        <f t="shared" si="33"/>
        <v>188281.53988522477</v>
      </c>
      <c r="BE51" s="13">
        <f t="shared" si="42"/>
        <v>135.41015736403824</v>
      </c>
      <c r="BF51" s="13">
        <f t="shared" si="34"/>
        <v>186755.52317146957</v>
      </c>
      <c r="BG51" s="13">
        <f t="shared" si="43"/>
        <v>133.5446112592026</v>
      </c>
      <c r="BH51" s="13">
        <f t="shared" si="35"/>
        <v>188281.5398852257</v>
      </c>
      <c r="BI51" s="13">
        <f t="shared" si="44"/>
        <v>135.41015736403915</v>
      </c>
      <c r="BJ51" s="13">
        <f t="shared" si="36"/>
        <v>188281.53988522477</v>
      </c>
      <c r="BK51" s="13">
        <f t="shared" si="45"/>
        <v>135.41015736403824</v>
      </c>
      <c r="BL51" s="13">
        <f t="shared" si="37"/>
        <v>162959.27721948642</v>
      </c>
      <c r="BM51" s="13">
        <f t="shared" si="21"/>
        <v>104.45384603672937</v>
      </c>
      <c r="BN51" s="13">
        <f t="shared" si="38"/>
        <v>187603.10681459308</v>
      </c>
      <c r="BO51" s="13">
        <f t="shared" si="22"/>
        <v>134.58077708209203</v>
      </c>
      <c r="BP51" s="13">
        <f t="shared" si="39"/>
        <v>188281.53988522477</v>
      </c>
      <c r="BQ51" s="13">
        <f t="shared" si="23"/>
        <v>135.41015736403824</v>
      </c>
      <c r="BR51" s="13">
        <f t="shared" si="40"/>
        <v>188281.53988522477</v>
      </c>
      <c r="BS51" s="13">
        <f t="shared" si="24"/>
        <v>135.41015736403824</v>
      </c>
      <c r="BT51" s="13">
        <f t="shared" si="14"/>
        <v>187071.6527308533</v>
      </c>
      <c r="BU51" s="13">
        <f t="shared" si="25"/>
        <v>133.93107771321684</v>
      </c>
      <c r="BV51" s="13">
        <f t="shared" si="15"/>
        <v>130919.98988076579</v>
      </c>
      <c r="BW51" s="13">
        <f t="shared" si="26"/>
        <v>65.28601310430804</v>
      </c>
      <c r="BX51" s="13">
        <f t="shared" si="16"/>
        <v>131989.76329340506</v>
      </c>
      <c r="BY51" s="13">
        <f t="shared" si="27"/>
        <v>66.59380456230247</v>
      </c>
      <c r="BZ51" s="13">
        <f t="shared" si="17"/>
        <v>144629.52104903385</v>
      </c>
      <c r="CA51" s="13">
        <f t="shared" si="28"/>
        <v>82.04583115842524</v>
      </c>
      <c r="CB51" s="13">
        <f t="shared" si="18"/>
        <v>157239.03574897163</v>
      </c>
      <c r="CC51" s="13">
        <f t="shared" si="29"/>
        <v>97.46088580382639</v>
      </c>
      <c r="CD51" s="13">
        <f t="shared" si="19"/>
        <v>150440.9158123182</v>
      </c>
      <c r="CE51" s="13">
        <f t="shared" si="30"/>
        <v>89.15022573456736</v>
      </c>
      <c r="CF51" s="13">
        <f t="shared" si="20"/>
        <v>131989.763293406</v>
      </c>
      <c r="CG51" s="13">
        <f t="shared" si="31"/>
        <v>66.59380456230338</v>
      </c>
      <c r="CH51" s="61">
        <v>807</v>
      </c>
      <c r="CI51" s="62">
        <v>5794005</v>
      </c>
      <c r="CJ51" s="62">
        <v>7180</v>
      </c>
    </row>
    <row r="52" spans="1:88" ht="15">
      <c r="A52" s="11">
        <v>138312</v>
      </c>
      <c r="B52" s="11">
        <v>2134687</v>
      </c>
      <c r="C52" s="11" t="s">
        <v>97</v>
      </c>
      <c r="D52" s="44">
        <v>668</v>
      </c>
      <c r="E52" s="13">
        <v>0</v>
      </c>
      <c r="F52" s="13">
        <v>4726620.353319422</v>
      </c>
      <c r="G52" s="13">
        <v>210413.32</v>
      </c>
      <c r="H52" s="13">
        <f t="shared" si="32"/>
        <v>4937033.673319423</v>
      </c>
      <c r="I52" s="30">
        <f t="shared" si="41"/>
        <v>7390.768972035064</v>
      </c>
      <c r="J52" s="39">
        <v>651</v>
      </c>
      <c r="K52" s="13">
        <v>0</v>
      </c>
      <c r="L52" s="13">
        <v>4928328.187402635</v>
      </c>
      <c r="M52" s="14">
        <v>7570.3966012329265</v>
      </c>
      <c r="N52" s="30">
        <v>191792.89456251898</v>
      </c>
      <c r="O52" s="13">
        <v>4909015.899228542</v>
      </c>
      <c r="P52" s="14">
        <v>7540.731028000832</v>
      </c>
      <c r="Q52" s="13">
        <v>12273.74355248228</v>
      </c>
      <c r="R52" s="13">
        <v>4908747.721108782</v>
      </c>
      <c r="S52" s="14">
        <v>7540.319080044213</v>
      </c>
      <c r="T52" s="13">
        <v>61486.01480305504</v>
      </c>
      <c r="U52" s="13">
        <v>4908747.721108781</v>
      </c>
      <c r="V52" s="14">
        <v>7540.319080044211</v>
      </c>
      <c r="W52" s="13">
        <v>136970.1298380262</v>
      </c>
      <c r="X52" s="13">
        <v>4888251.021838808</v>
      </c>
      <c r="Y52" s="14">
        <v>7508.834134929045</v>
      </c>
      <c r="Z52" s="30">
        <v>55595.284104014434</v>
      </c>
      <c r="AA52" s="30">
        <v>4908866.947132734</v>
      </c>
      <c r="AB52" s="14">
        <v>7540.502222938147</v>
      </c>
      <c r="AC52" s="30">
        <v>0</v>
      </c>
      <c r="AD52" s="30">
        <v>4917079.013601461</v>
      </c>
      <c r="AE52" s="14">
        <v>7553.116764364764</v>
      </c>
      <c r="AF52" s="30">
        <v>37971.9917716461</v>
      </c>
      <c r="AG52" s="30">
        <v>4908747.721108781</v>
      </c>
      <c r="AH52" s="14">
        <v>7540.319080044211</v>
      </c>
      <c r="AI52" s="45">
        <v>0</v>
      </c>
      <c r="AJ52" s="45">
        <v>4940062.593262841</v>
      </c>
      <c r="AK52" s="46">
        <v>7588.421802247068</v>
      </c>
      <c r="AL52" s="4">
        <v>0</v>
      </c>
      <c r="AM52" s="4">
        <v>4891423.795021809</v>
      </c>
      <c r="AN52" s="6">
        <v>7513.707826454392</v>
      </c>
      <c r="AO52" s="54">
        <v>0</v>
      </c>
      <c r="AP52" s="54">
        <v>4942677.466874811</v>
      </c>
      <c r="AQ52" s="59">
        <v>7592.438505184041</v>
      </c>
      <c r="AR52" s="45">
        <v>0</v>
      </c>
      <c r="AS52" s="45">
        <v>4908278.412028415</v>
      </c>
      <c r="AT52" s="46">
        <v>7539.598175158856</v>
      </c>
      <c r="AU52" s="4">
        <v>0</v>
      </c>
      <c r="AV52" s="4">
        <v>4920196.9803958945</v>
      </c>
      <c r="AW52" s="6">
        <v>7557.906267889239</v>
      </c>
      <c r="AX52" s="45">
        <v>0</v>
      </c>
      <c r="AY52" s="45">
        <v>4942982.880590593</v>
      </c>
      <c r="AZ52" s="46">
        <v>7592.907650676795</v>
      </c>
      <c r="BA52" s="4">
        <v>0</v>
      </c>
      <c r="BB52" s="4">
        <v>4939001.889229172</v>
      </c>
      <c r="BC52" s="6">
        <v>7586.792456573229</v>
      </c>
      <c r="BD52" s="13">
        <f t="shared" si="33"/>
        <v>-8705.485916787758</v>
      </c>
      <c r="BE52" s="13">
        <f t="shared" si="42"/>
        <v>179.62762919786292</v>
      </c>
      <c r="BF52" s="13">
        <f t="shared" si="34"/>
        <v>-28017.774090880528</v>
      </c>
      <c r="BG52" s="13">
        <f t="shared" si="43"/>
        <v>149.96205596576874</v>
      </c>
      <c r="BH52" s="13">
        <f t="shared" si="35"/>
        <v>-28285.952210640535</v>
      </c>
      <c r="BI52" s="13">
        <f t="shared" si="44"/>
        <v>149.55010800914897</v>
      </c>
      <c r="BJ52" s="13">
        <f t="shared" si="36"/>
        <v>-28285.952210641466</v>
      </c>
      <c r="BK52" s="13">
        <f t="shared" si="45"/>
        <v>149.55010800914715</v>
      </c>
      <c r="BL52" s="13">
        <f t="shared" si="37"/>
        <v>-48782.65148061421</v>
      </c>
      <c r="BM52" s="13">
        <f t="shared" si="21"/>
        <v>118.06516289398132</v>
      </c>
      <c r="BN52" s="13">
        <f t="shared" si="38"/>
        <v>-28166.72618668899</v>
      </c>
      <c r="BO52" s="13">
        <f t="shared" si="22"/>
        <v>149.733250903083</v>
      </c>
      <c r="BP52" s="13">
        <f t="shared" si="39"/>
        <v>-19954.659717961214</v>
      </c>
      <c r="BQ52" s="13">
        <f t="shared" si="23"/>
        <v>162.3477923297005</v>
      </c>
      <c r="BR52" s="13">
        <f t="shared" si="40"/>
        <v>-28285.952210641466</v>
      </c>
      <c r="BS52" s="13">
        <f t="shared" si="24"/>
        <v>149.55010800914715</v>
      </c>
      <c r="BT52" s="13">
        <f t="shared" si="14"/>
        <v>3028.919943418354</v>
      </c>
      <c r="BU52" s="13">
        <f t="shared" si="25"/>
        <v>197.65283021200412</v>
      </c>
      <c r="BV52" s="13">
        <f t="shared" si="15"/>
        <v>-45609.878297613934</v>
      </c>
      <c r="BW52" s="13">
        <f t="shared" si="26"/>
        <v>122.93885441932798</v>
      </c>
      <c r="BX52" s="13">
        <f t="shared" si="16"/>
        <v>5643.793555388227</v>
      </c>
      <c r="BY52" s="13">
        <f t="shared" si="27"/>
        <v>201.66953314897728</v>
      </c>
      <c r="BZ52" s="13">
        <f t="shared" si="17"/>
        <v>-28755.26129100751</v>
      </c>
      <c r="CA52" s="13">
        <f t="shared" si="28"/>
        <v>148.82920312379247</v>
      </c>
      <c r="CB52" s="13">
        <f t="shared" si="18"/>
        <v>-16836.692923528142</v>
      </c>
      <c r="CC52" s="13">
        <f t="shared" si="29"/>
        <v>167.13729585417514</v>
      </c>
      <c r="CD52" s="13">
        <f t="shared" si="19"/>
        <v>5949.207271170802</v>
      </c>
      <c r="CE52" s="13">
        <f t="shared" si="30"/>
        <v>202.13867864173153</v>
      </c>
      <c r="CF52" s="13">
        <f t="shared" si="20"/>
        <v>1968.2159097492695</v>
      </c>
      <c r="CG52" s="13">
        <f t="shared" si="31"/>
        <v>196.02348453816558</v>
      </c>
      <c r="CH52" s="61">
        <v>668</v>
      </c>
      <c r="CI52" s="62">
        <v>4800442</v>
      </c>
      <c r="CJ52" s="62">
        <v>7186</v>
      </c>
    </row>
    <row r="53" spans="1:88" ht="15">
      <c r="A53" s="11">
        <v>139369</v>
      </c>
      <c r="B53" s="11">
        <v>2134809</v>
      </c>
      <c r="C53" s="11" t="s">
        <v>98</v>
      </c>
      <c r="D53" s="44">
        <v>848.5</v>
      </c>
      <c r="E53" s="13">
        <v>198321.7658942918</v>
      </c>
      <c r="F53" s="13">
        <v>6024357.396766432</v>
      </c>
      <c r="G53" s="13">
        <v>279545.35</v>
      </c>
      <c r="H53" s="13">
        <f t="shared" si="32"/>
        <v>6303902.746766431</v>
      </c>
      <c r="I53" s="30">
        <f t="shared" si="41"/>
        <v>7429.466996778351</v>
      </c>
      <c r="J53" s="39">
        <v>859</v>
      </c>
      <c r="K53" s="13">
        <v>210958.33206540186</v>
      </c>
      <c r="L53" s="13">
        <v>6503495.548775659</v>
      </c>
      <c r="M53" s="14">
        <v>7571.007623720208</v>
      </c>
      <c r="N53" s="30">
        <v>499195.4321594371</v>
      </c>
      <c r="O53" s="13">
        <v>6502027.194097992</v>
      </c>
      <c r="P53" s="14">
        <v>7569.29824691268</v>
      </c>
      <c r="Q53" s="13">
        <v>279968.96518721216</v>
      </c>
      <c r="R53" s="13">
        <v>6503495.548775659</v>
      </c>
      <c r="S53" s="14">
        <v>7571.007623720208</v>
      </c>
      <c r="T53" s="13">
        <v>316249.7379052283</v>
      </c>
      <c r="U53" s="13">
        <v>6503495.548775659</v>
      </c>
      <c r="V53" s="14">
        <v>7571.007623720208</v>
      </c>
      <c r="W53" s="13">
        <v>452943.110766659</v>
      </c>
      <c r="X53" s="13">
        <v>6475671.1804603245</v>
      </c>
      <c r="Y53" s="14">
        <v>7538.616042445081</v>
      </c>
      <c r="Z53" s="30">
        <v>314537.58089437586</v>
      </c>
      <c r="AA53" s="30">
        <v>6502842.750963048</v>
      </c>
      <c r="AB53" s="14">
        <v>7570.247672832419</v>
      </c>
      <c r="AC53" s="30">
        <v>239350.09191460328</v>
      </c>
      <c r="AD53" s="30">
        <v>6503495.548775659</v>
      </c>
      <c r="AE53" s="14">
        <v>7571.007623720208</v>
      </c>
      <c r="AF53" s="30">
        <v>327244.1231845138</v>
      </c>
      <c r="AG53" s="30">
        <v>6503495.548775659</v>
      </c>
      <c r="AH53" s="14">
        <v>7571.007623720208</v>
      </c>
      <c r="AI53" s="45">
        <v>133682.60963149922</v>
      </c>
      <c r="AJ53" s="45">
        <v>6441555.442415114</v>
      </c>
      <c r="AK53" s="46">
        <v>7498.900398620621</v>
      </c>
      <c r="AL53" s="4">
        <v>210049.16283739795</v>
      </c>
      <c r="AM53" s="4">
        <v>6440542.765724483</v>
      </c>
      <c r="AN53" s="6">
        <v>7497.721496768898</v>
      </c>
      <c r="AO53" s="54">
        <v>157645.82947866738</v>
      </c>
      <c r="AP53" s="54">
        <v>6441555.442415113</v>
      </c>
      <c r="AQ53" s="59">
        <v>7498.90039862062</v>
      </c>
      <c r="AR53" s="45">
        <v>174567.30933666762</v>
      </c>
      <c r="AS53" s="45">
        <v>6441555.442415114</v>
      </c>
      <c r="AT53" s="46">
        <v>7498.900398620621</v>
      </c>
      <c r="AU53" s="4">
        <v>165335.81181117316</v>
      </c>
      <c r="AV53" s="4">
        <v>6441105.228894783</v>
      </c>
      <c r="AW53" s="6">
        <v>7498.376285092879</v>
      </c>
      <c r="AX53" s="45">
        <v>143556.39605892988</v>
      </c>
      <c r="AY53" s="45">
        <v>6441555.442415114</v>
      </c>
      <c r="AZ53" s="46">
        <v>7498.900398620621</v>
      </c>
      <c r="BA53" s="4">
        <v>176139.7074649439</v>
      </c>
      <c r="BB53" s="4">
        <v>6441555.442415113</v>
      </c>
      <c r="BC53" s="6">
        <v>7498.90039862062</v>
      </c>
      <c r="BD53" s="13">
        <f t="shared" si="33"/>
        <v>199592.8020092277</v>
      </c>
      <c r="BE53" s="13">
        <f t="shared" si="42"/>
        <v>141.54062694185723</v>
      </c>
      <c r="BF53" s="13">
        <f t="shared" si="34"/>
        <v>198124.44733156078</v>
      </c>
      <c r="BG53" s="13">
        <f t="shared" si="43"/>
        <v>139.8312501343289</v>
      </c>
      <c r="BH53" s="13">
        <f t="shared" si="35"/>
        <v>199592.8020092277</v>
      </c>
      <c r="BI53" s="13">
        <f t="shared" si="44"/>
        <v>141.54062694185723</v>
      </c>
      <c r="BJ53" s="13">
        <f t="shared" si="36"/>
        <v>199592.8020092277</v>
      </c>
      <c r="BK53" s="13">
        <f t="shared" si="45"/>
        <v>141.54062694185723</v>
      </c>
      <c r="BL53" s="13">
        <f t="shared" si="37"/>
        <v>171768.43369389325</v>
      </c>
      <c r="BM53" s="13">
        <f t="shared" si="21"/>
        <v>109.14904566672976</v>
      </c>
      <c r="BN53" s="13">
        <f t="shared" si="38"/>
        <v>198940.00419661682</v>
      </c>
      <c r="BO53" s="13">
        <f t="shared" si="22"/>
        <v>140.78067605406795</v>
      </c>
      <c r="BP53" s="13">
        <f t="shared" si="39"/>
        <v>199592.8020092277</v>
      </c>
      <c r="BQ53" s="13">
        <f t="shared" si="23"/>
        <v>141.54062694185723</v>
      </c>
      <c r="BR53" s="13">
        <f t="shared" si="40"/>
        <v>199592.8020092277</v>
      </c>
      <c r="BS53" s="13">
        <f t="shared" si="24"/>
        <v>141.54062694185723</v>
      </c>
      <c r="BT53" s="13">
        <f t="shared" si="14"/>
        <v>137652.6956486823</v>
      </c>
      <c r="BU53" s="13">
        <f t="shared" si="25"/>
        <v>69.43340184226963</v>
      </c>
      <c r="BV53" s="13">
        <f t="shared" si="15"/>
        <v>136640.0189580517</v>
      </c>
      <c r="BW53" s="13">
        <f t="shared" si="26"/>
        <v>68.25449999054672</v>
      </c>
      <c r="BX53" s="13">
        <f t="shared" si="16"/>
        <v>137652.69564868137</v>
      </c>
      <c r="BY53" s="13">
        <f t="shared" si="27"/>
        <v>69.43340184226872</v>
      </c>
      <c r="BZ53" s="13">
        <f t="shared" si="17"/>
        <v>137652.6956486823</v>
      </c>
      <c r="CA53" s="13">
        <f t="shared" si="28"/>
        <v>69.43340184226963</v>
      </c>
      <c r="CB53" s="13">
        <f t="shared" si="18"/>
        <v>137202.48212835193</v>
      </c>
      <c r="CC53" s="13">
        <f t="shared" si="29"/>
        <v>68.90928831452766</v>
      </c>
      <c r="CD53" s="13">
        <f t="shared" si="19"/>
        <v>137652.6956486823</v>
      </c>
      <c r="CE53" s="13">
        <f t="shared" si="30"/>
        <v>69.43340184226963</v>
      </c>
      <c r="CF53" s="13">
        <f t="shared" si="20"/>
        <v>137652.69564868137</v>
      </c>
      <c r="CG53" s="13">
        <f t="shared" si="31"/>
        <v>69.43340184226872</v>
      </c>
      <c r="CH53" s="61">
        <v>861</v>
      </c>
      <c r="CI53" s="62">
        <v>6766391</v>
      </c>
      <c r="CJ53" s="62">
        <v>7859</v>
      </c>
    </row>
    <row r="54" spans="1:88" ht="15">
      <c r="A54" s="11">
        <v>130912</v>
      </c>
      <c r="B54" s="11">
        <v>2136905</v>
      </c>
      <c r="C54" s="11" t="s">
        <v>99</v>
      </c>
      <c r="D54" s="44">
        <v>910</v>
      </c>
      <c r="E54" s="13">
        <v>0</v>
      </c>
      <c r="F54" s="13">
        <v>6678929.745348821</v>
      </c>
      <c r="G54" s="13">
        <v>286640.9</v>
      </c>
      <c r="H54" s="13">
        <f t="shared" si="32"/>
        <v>6965570.645348822</v>
      </c>
      <c r="I54" s="30">
        <f t="shared" si="41"/>
        <v>7654.473236647057</v>
      </c>
      <c r="J54" s="39">
        <v>909</v>
      </c>
      <c r="K54" s="13">
        <v>4996.400692040787</v>
      </c>
      <c r="L54" s="13">
        <v>7092248.667487092</v>
      </c>
      <c r="M54" s="14">
        <v>7802.253759611763</v>
      </c>
      <c r="N54" s="30">
        <v>315653.95431575074</v>
      </c>
      <c r="O54" s="13">
        <v>7091398.9031530265</v>
      </c>
      <c r="P54" s="14">
        <v>7801.318925360865</v>
      </c>
      <c r="Q54" s="13">
        <v>4859.34395790406</v>
      </c>
      <c r="R54" s="13">
        <v>7092248.667487092</v>
      </c>
      <c r="S54" s="14">
        <v>7802.253759611763</v>
      </c>
      <c r="T54" s="13">
        <v>117183.58825257175</v>
      </c>
      <c r="U54" s="13">
        <v>7092248.667487092</v>
      </c>
      <c r="V54" s="14">
        <v>7802.253759611763</v>
      </c>
      <c r="W54" s="13">
        <v>130126.77326862953</v>
      </c>
      <c r="X54" s="13">
        <v>7062286.361934439</v>
      </c>
      <c r="Y54" s="14">
        <v>7769.291927320615</v>
      </c>
      <c r="Z54" s="30">
        <v>116943.26335474689</v>
      </c>
      <c r="AA54" s="30">
        <v>7091870.881175004</v>
      </c>
      <c r="AB54" s="14">
        <v>7801.838153107815</v>
      </c>
      <c r="AC54" s="30">
        <v>0</v>
      </c>
      <c r="AD54" s="30">
        <v>7093832.560580777</v>
      </c>
      <c r="AE54" s="14">
        <v>7803.996216260481</v>
      </c>
      <c r="AF54" s="30">
        <v>18392.425224726452</v>
      </c>
      <c r="AG54" s="30">
        <v>7092248.667487092</v>
      </c>
      <c r="AH54" s="14">
        <v>7802.253759611763</v>
      </c>
      <c r="AI54" s="45">
        <v>0</v>
      </c>
      <c r="AJ54" s="45">
        <v>7103586.773716222</v>
      </c>
      <c r="AK54" s="46">
        <v>7814.726923780222</v>
      </c>
      <c r="AL54" s="4">
        <v>6587.092458944344</v>
      </c>
      <c r="AM54" s="4">
        <v>7024822.717827997</v>
      </c>
      <c r="AN54" s="6">
        <v>7728.077797390536</v>
      </c>
      <c r="AO54" s="54">
        <v>0</v>
      </c>
      <c r="AP54" s="54">
        <v>7151705.423129494</v>
      </c>
      <c r="AQ54" s="59">
        <v>7867.662731715615</v>
      </c>
      <c r="AR54" s="45">
        <v>0</v>
      </c>
      <c r="AS54" s="45">
        <v>7060001.4461718695</v>
      </c>
      <c r="AT54" s="46">
        <v>7766.778268615918</v>
      </c>
      <c r="AU54" s="4">
        <v>0</v>
      </c>
      <c r="AV54" s="4">
        <v>7068088.879903656</v>
      </c>
      <c r="AW54" s="6">
        <v>7775.675335427565</v>
      </c>
      <c r="AX54" s="45">
        <v>0</v>
      </c>
      <c r="AY54" s="45">
        <v>7129891.215757683</v>
      </c>
      <c r="AZ54" s="46">
        <v>7843.664703803832</v>
      </c>
      <c r="BA54" s="4">
        <v>0</v>
      </c>
      <c r="BB54" s="4">
        <v>7168828.300859776</v>
      </c>
      <c r="BC54" s="6">
        <v>7886.499780923847</v>
      </c>
      <c r="BD54" s="13">
        <f t="shared" si="33"/>
        <v>126678.02213827055</v>
      </c>
      <c r="BE54" s="13">
        <f t="shared" si="42"/>
        <v>147.7805229647056</v>
      </c>
      <c r="BF54" s="13">
        <f t="shared" si="34"/>
        <v>125828.25780420471</v>
      </c>
      <c r="BG54" s="13">
        <f t="shared" si="43"/>
        <v>146.84568871380816</v>
      </c>
      <c r="BH54" s="13">
        <f t="shared" si="35"/>
        <v>126678.02213827055</v>
      </c>
      <c r="BI54" s="13">
        <f t="shared" si="44"/>
        <v>147.7805229647056</v>
      </c>
      <c r="BJ54" s="13">
        <f t="shared" si="36"/>
        <v>126678.02213827055</v>
      </c>
      <c r="BK54" s="13">
        <f t="shared" si="45"/>
        <v>147.7805229647056</v>
      </c>
      <c r="BL54" s="13">
        <f t="shared" si="37"/>
        <v>96715.71658561751</v>
      </c>
      <c r="BM54" s="13">
        <f t="shared" si="21"/>
        <v>114.8186906735582</v>
      </c>
      <c r="BN54" s="13">
        <f t="shared" si="38"/>
        <v>126300.23582618218</v>
      </c>
      <c r="BO54" s="13">
        <f t="shared" si="22"/>
        <v>147.36491646075774</v>
      </c>
      <c r="BP54" s="13">
        <f t="shared" si="39"/>
        <v>128261.91523195524</v>
      </c>
      <c r="BQ54" s="13">
        <f t="shared" si="23"/>
        <v>149.52297961342356</v>
      </c>
      <c r="BR54" s="13">
        <f t="shared" si="40"/>
        <v>126678.02213827055</v>
      </c>
      <c r="BS54" s="13">
        <f t="shared" si="24"/>
        <v>147.7805229647056</v>
      </c>
      <c r="BT54" s="13">
        <f t="shared" si="14"/>
        <v>138016.1283673998</v>
      </c>
      <c r="BU54" s="13">
        <f t="shared" si="25"/>
        <v>160.25368713316493</v>
      </c>
      <c r="BV54" s="13">
        <f t="shared" si="15"/>
        <v>59252.072479175404</v>
      </c>
      <c r="BW54" s="13">
        <f t="shared" si="26"/>
        <v>73.60456074347894</v>
      </c>
      <c r="BX54" s="13">
        <f t="shared" si="16"/>
        <v>186134.77778067254</v>
      </c>
      <c r="BY54" s="13">
        <f t="shared" si="27"/>
        <v>213.18949506855824</v>
      </c>
      <c r="BZ54" s="13">
        <f t="shared" si="17"/>
        <v>94430.80082304776</v>
      </c>
      <c r="CA54" s="13">
        <f t="shared" si="28"/>
        <v>112.30503196886093</v>
      </c>
      <c r="CB54" s="13">
        <f t="shared" si="18"/>
        <v>102518.23455483466</v>
      </c>
      <c r="CC54" s="13">
        <f t="shared" si="29"/>
        <v>121.2020987805081</v>
      </c>
      <c r="CD54" s="13">
        <f t="shared" si="19"/>
        <v>164320.57040886115</v>
      </c>
      <c r="CE54" s="13">
        <f t="shared" si="30"/>
        <v>189.1914671567747</v>
      </c>
      <c r="CF54" s="13">
        <f t="shared" si="20"/>
        <v>203257.65551095456</v>
      </c>
      <c r="CG54" s="13">
        <f t="shared" si="31"/>
        <v>232.02654427678954</v>
      </c>
      <c r="CH54" s="61">
        <v>910</v>
      </c>
      <c r="CI54" s="62">
        <v>6965224</v>
      </c>
      <c r="CJ54" s="62">
        <v>7654</v>
      </c>
    </row>
    <row r="55" spans="1:88" ht="15">
      <c r="A55" s="11">
        <v>131262</v>
      </c>
      <c r="B55" s="11">
        <v>2136906</v>
      </c>
      <c r="C55" s="11" t="s">
        <v>100</v>
      </c>
      <c r="D55" s="44">
        <v>1019</v>
      </c>
      <c r="E55" s="13">
        <v>2292.8059801025083</v>
      </c>
      <c r="F55" s="13">
        <v>7406579.261723839</v>
      </c>
      <c r="G55" s="13">
        <v>320974.81</v>
      </c>
      <c r="H55" s="13">
        <f t="shared" si="32"/>
        <v>7727554.071723838</v>
      </c>
      <c r="I55" s="30">
        <f t="shared" si="41"/>
        <v>7583.468176372756</v>
      </c>
      <c r="J55" s="39">
        <v>1022</v>
      </c>
      <c r="K55" s="13">
        <v>4916.848042856923</v>
      </c>
      <c r="L55" s="13">
        <v>7900476.032399359</v>
      </c>
      <c r="M55" s="14">
        <v>7730.407076711702</v>
      </c>
      <c r="N55" s="30">
        <v>358106.3553694057</v>
      </c>
      <c r="O55" s="13">
        <v>7899440.651484737</v>
      </c>
      <c r="P55" s="14">
        <v>7729.393983840252</v>
      </c>
      <c r="Q55" s="13">
        <v>49217.95738756679</v>
      </c>
      <c r="R55" s="13">
        <v>7900476.032399359</v>
      </c>
      <c r="S55" s="14">
        <v>7730.407076711702</v>
      </c>
      <c r="T55" s="13">
        <v>130035.34118312622</v>
      </c>
      <c r="U55" s="13">
        <v>7900476.032399359</v>
      </c>
      <c r="V55" s="14">
        <v>7730.407076711702</v>
      </c>
      <c r="W55" s="13">
        <v>272596.60189455375</v>
      </c>
      <c r="X55" s="13">
        <v>7866751.281889606</v>
      </c>
      <c r="Y55" s="14">
        <v>7697.408299304899</v>
      </c>
      <c r="Z55" s="30">
        <v>132637.46336313704</v>
      </c>
      <c r="AA55" s="30">
        <v>7900015.725086307</v>
      </c>
      <c r="AB55" s="14">
        <v>7729.956678166641</v>
      </c>
      <c r="AC55" s="30">
        <v>19775.405429143564</v>
      </c>
      <c r="AD55" s="30">
        <v>7900476.032399359</v>
      </c>
      <c r="AE55" s="14">
        <v>7730.407076711702</v>
      </c>
      <c r="AF55" s="30">
        <v>86599.85013182719</v>
      </c>
      <c r="AG55" s="30">
        <v>7900476.032399359</v>
      </c>
      <c r="AH55" s="14">
        <v>7730.407076711702</v>
      </c>
      <c r="AI55" s="45">
        <v>0</v>
      </c>
      <c r="AJ55" s="45">
        <v>7913850.872167795</v>
      </c>
      <c r="AK55" s="46">
        <v>7743.4940040780775</v>
      </c>
      <c r="AL55" s="4">
        <v>11617.016787704113</v>
      </c>
      <c r="AM55" s="4">
        <v>7824496.929411357</v>
      </c>
      <c r="AN55" s="6">
        <v>7656.063531713657</v>
      </c>
      <c r="AO55" s="54">
        <v>0</v>
      </c>
      <c r="AP55" s="54">
        <v>7923280.451983827</v>
      </c>
      <c r="AQ55" s="59">
        <v>7752.720598810007</v>
      </c>
      <c r="AR55" s="45">
        <v>0</v>
      </c>
      <c r="AS55" s="45">
        <v>7865554.031052028</v>
      </c>
      <c r="AT55" s="46">
        <v>7696.236820990242</v>
      </c>
      <c r="AU55" s="4">
        <v>0</v>
      </c>
      <c r="AV55" s="4">
        <v>7871701.993707212</v>
      </c>
      <c r="AW55" s="6">
        <v>7702.252440026626</v>
      </c>
      <c r="AX55" s="45">
        <v>0</v>
      </c>
      <c r="AY55" s="45">
        <v>7921079.786657994</v>
      </c>
      <c r="AZ55" s="46">
        <v>7750.567305927587</v>
      </c>
      <c r="BA55" s="4">
        <v>0</v>
      </c>
      <c r="BB55" s="4">
        <v>7920227.678216775</v>
      </c>
      <c r="BC55" s="6">
        <v>7749.733540329526</v>
      </c>
      <c r="BD55" s="13">
        <f t="shared" si="33"/>
        <v>172921.96067552082</v>
      </c>
      <c r="BE55" s="13">
        <f t="shared" si="42"/>
        <v>146.93890033894604</v>
      </c>
      <c r="BF55" s="13">
        <f t="shared" si="34"/>
        <v>171886.57976089884</v>
      </c>
      <c r="BG55" s="13">
        <f t="shared" si="43"/>
        <v>145.92580746749627</v>
      </c>
      <c r="BH55" s="13">
        <f t="shared" si="35"/>
        <v>172921.96067552082</v>
      </c>
      <c r="BI55" s="13">
        <f t="shared" si="44"/>
        <v>146.93890033894604</v>
      </c>
      <c r="BJ55" s="13">
        <f t="shared" si="36"/>
        <v>172921.96067552082</v>
      </c>
      <c r="BK55" s="13">
        <f t="shared" si="45"/>
        <v>146.93890033894604</v>
      </c>
      <c r="BL55" s="13">
        <f t="shared" si="37"/>
        <v>139197.21016576793</v>
      </c>
      <c r="BM55" s="13">
        <f t="shared" si="21"/>
        <v>113.94012293214291</v>
      </c>
      <c r="BN55" s="13">
        <f t="shared" si="38"/>
        <v>172461.65336246882</v>
      </c>
      <c r="BO55" s="13">
        <f t="shared" si="22"/>
        <v>146.488501793885</v>
      </c>
      <c r="BP55" s="13">
        <f t="shared" si="39"/>
        <v>172921.96067552082</v>
      </c>
      <c r="BQ55" s="13">
        <f t="shared" si="23"/>
        <v>146.93890033894604</v>
      </c>
      <c r="BR55" s="13">
        <f t="shared" si="40"/>
        <v>172921.96067552082</v>
      </c>
      <c r="BS55" s="13">
        <f t="shared" si="24"/>
        <v>146.93890033894604</v>
      </c>
      <c r="BT55" s="13">
        <f t="shared" si="14"/>
        <v>186296.80044395663</v>
      </c>
      <c r="BU55" s="13">
        <f t="shared" si="25"/>
        <v>160.02582770532172</v>
      </c>
      <c r="BV55" s="13">
        <f t="shared" si="15"/>
        <v>96942.85768751893</v>
      </c>
      <c r="BW55" s="13">
        <f t="shared" si="26"/>
        <v>72.59535534090082</v>
      </c>
      <c r="BX55" s="13">
        <f t="shared" si="16"/>
        <v>195726.38025998883</v>
      </c>
      <c r="BY55" s="13">
        <f t="shared" si="27"/>
        <v>169.25242243725097</v>
      </c>
      <c r="BZ55" s="13">
        <f t="shared" si="17"/>
        <v>137999.9593281895</v>
      </c>
      <c r="CA55" s="13">
        <f t="shared" si="28"/>
        <v>112.76864461748664</v>
      </c>
      <c r="CB55" s="13">
        <f t="shared" si="18"/>
        <v>144147.92198337335</v>
      </c>
      <c r="CC55" s="13">
        <f t="shared" si="29"/>
        <v>118.78426365386986</v>
      </c>
      <c r="CD55" s="13">
        <f t="shared" si="19"/>
        <v>193525.71493415534</v>
      </c>
      <c r="CE55" s="13">
        <f t="shared" si="30"/>
        <v>167.09912955483105</v>
      </c>
      <c r="CF55" s="13">
        <f t="shared" si="20"/>
        <v>192673.6064929366</v>
      </c>
      <c r="CG55" s="13">
        <f t="shared" si="31"/>
        <v>166.26536395676976</v>
      </c>
      <c r="CH55" s="63">
        <v>1072</v>
      </c>
      <c r="CI55" s="62">
        <v>8833843</v>
      </c>
      <c r="CJ55" s="62">
        <v>8241</v>
      </c>
    </row>
    <row r="56" spans="1:88" ht="15">
      <c r="A56" s="11">
        <v>135676</v>
      </c>
      <c r="B56" s="11">
        <v>2136908</v>
      </c>
      <c r="C56" s="11" t="s">
        <v>101</v>
      </c>
      <c r="D56" s="44">
        <v>1032</v>
      </c>
      <c r="E56" s="13">
        <v>0</v>
      </c>
      <c r="F56" s="13">
        <v>7372232.699256577</v>
      </c>
      <c r="G56" s="13">
        <v>329417.42</v>
      </c>
      <c r="H56" s="13">
        <f t="shared" si="32"/>
        <v>7701650.1192565765</v>
      </c>
      <c r="I56" s="30">
        <f t="shared" si="41"/>
        <v>7462.839262845519</v>
      </c>
      <c r="J56" s="39">
        <v>1057</v>
      </c>
      <c r="K56" s="13">
        <v>7935.3700825236965</v>
      </c>
      <c r="L56" s="13">
        <v>8037449.960544862</v>
      </c>
      <c r="M56" s="14">
        <v>7604.020776295991</v>
      </c>
      <c r="N56" s="30">
        <v>374444.6293271647</v>
      </c>
      <c r="O56" s="13">
        <v>8035437.559079745</v>
      </c>
      <c r="P56" s="14">
        <v>7602.116896007327</v>
      </c>
      <c r="Q56" s="13">
        <v>52181.15042347638</v>
      </c>
      <c r="R56" s="13">
        <v>8037449.960544862</v>
      </c>
      <c r="S56" s="14">
        <v>7604.020776295991</v>
      </c>
      <c r="T56" s="13">
        <v>136650.6378691406</v>
      </c>
      <c r="U56" s="13">
        <v>8037449.960544862</v>
      </c>
      <c r="V56" s="14">
        <v>7604.020776295991</v>
      </c>
      <c r="W56" s="13">
        <v>203891.46855625595</v>
      </c>
      <c r="X56" s="13">
        <v>8002845.375234601</v>
      </c>
      <c r="Y56" s="14">
        <v>7571.282284990162</v>
      </c>
      <c r="Z56" s="30">
        <v>140528.42228060326</v>
      </c>
      <c r="AA56" s="30">
        <v>8036555.291637884</v>
      </c>
      <c r="AB56" s="14">
        <v>7603.174353489011</v>
      </c>
      <c r="AC56" s="30">
        <v>22505.133941867956</v>
      </c>
      <c r="AD56" s="30">
        <v>8037449.960544862</v>
      </c>
      <c r="AE56" s="14">
        <v>7604.020776295991</v>
      </c>
      <c r="AF56" s="30">
        <v>90080.8183177234</v>
      </c>
      <c r="AG56" s="30">
        <v>8037449.960544862</v>
      </c>
      <c r="AH56" s="14">
        <v>7604.020776295991</v>
      </c>
      <c r="AI56" s="45">
        <v>0</v>
      </c>
      <c r="AJ56" s="45">
        <v>8048461.3101417925</v>
      </c>
      <c r="AK56" s="46">
        <v>7614.438325583531</v>
      </c>
      <c r="AL56" s="4">
        <v>16709.0401410627</v>
      </c>
      <c r="AM56" s="4">
        <v>7958971.731833865</v>
      </c>
      <c r="AN56" s="6">
        <v>7529.7745807321335</v>
      </c>
      <c r="AO56" s="54">
        <v>0</v>
      </c>
      <c r="AP56" s="54">
        <v>8059870.334114952</v>
      </c>
      <c r="AQ56" s="59">
        <v>7625.23210417687</v>
      </c>
      <c r="AR56" s="45">
        <v>0</v>
      </c>
      <c r="AS56" s="45">
        <v>7999318.705153524</v>
      </c>
      <c r="AT56" s="46">
        <v>7567.945794847232</v>
      </c>
      <c r="AU56" s="4">
        <v>0</v>
      </c>
      <c r="AV56" s="4">
        <v>8004086.47141301</v>
      </c>
      <c r="AW56" s="6">
        <v>7572.456453560085</v>
      </c>
      <c r="AX56" s="45">
        <v>0</v>
      </c>
      <c r="AY56" s="45">
        <v>8056769.978409042</v>
      </c>
      <c r="AZ56" s="46">
        <v>7622.298938892187</v>
      </c>
      <c r="BA56" s="4">
        <v>0</v>
      </c>
      <c r="BB56" s="4">
        <v>8057529.123199298</v>
      </c>
      <c r="BC56" s="6">
        <v>7623.017145883915</v>
      </c>
      <c r="BD56" s="13">
        <f t="shared" si="33"/>
        <v>335799.84128828533</v>
      </c>
      <c r="BE56" s="13">
        <f t="shared" si="42"/>
        <v>141.18151345047136</v>
      </c>
      <c r="BF56" s="13">
        <f t="shared" si="34"/>
        <v>333787.43982316833</v>
      </c>
      <c r="BG56" s="13">
        <f t="shared" si="43"/>
        <v>139.2776331618079</v>
      </c>
      <c r="BH56" s="13">
        <f t="shared" si="35"/>
        <v>335799.84128828533</v>
      </c>
      <c r="BI56" s="13">
        <f t="shared" si="44"/>
        <v>141.18151345047136</v>
      </c>
      <c r="BJ56" s="13">
        <f t="shared" si="36"/>
        <v>335799.84128828533</v>
      </c>
      <c r="BK56" s="13">
        <f t="shared" si="45"/>
        <v>141.18151345047136</v>
      </c>
      <c r="BL56" s="13">
        <f t="shared" si="37"/>
        <v>301195.25597802456</v>
      </c>
      <c r="BM56" s="13">
        <f t="shared" si="21"/>
        <v>108.44302214464278</v>
      </c>
      <c r="BN56" s="13">
        <f t="shared" si="38"/>
        <v>334905.17238130793</v>
      </c>
      <c r="BO56" s="13">
        <f t="shared" si="22"/>
        <v>140.33509064349164</v>
      </c>
      <c r="BP56" s="13">
        <f t="shared" si="39"/>
        <v>335799.84128828533</v>
      </c>
      <c r="BQ56" s="13">
        <f t="shared" si="23"/>
        <v>141.18151345047136</v>
      </c>
      <c r="BR56" s="13">
        <f t="shared" si="40"/>
        <v>335799.84128828533</v>
      </c>
      <c r="BS56" s="13">
        <f t="shared" si="24"/>
        <v>141.18151345047136</v>
      </c>
      <c r="BT56" s="13">
        <f t="shared" si="14"/>
        <v>346811.190885216</v>
      </c>
      <c r="BU56" s="13">
        <f t="shared" si="25"/>
        <v>151.59906273801153</v>
      </c>
      <c r="BV56" s="13">
        <f t="shared" si="15"/>
        <v>257321.6125772884</v>
      </c>
      <c r="BW56" s="13">
        <f t="shared" si="26"/>
        <v>66.93531788661403</v>
      </c>
      <c r="BX56" s="13">
        <f t="shared" si="16"/>
        <v>358220.2148583755</v>
      </c>
      <c r="BY56" s="13">
        <f t="shared" si="27"/>
        <v>162.3928413313506</v>
      </c>
      <c r="BZ56" s="13">
        <f t="shared" si="17"/>
        <v>297668.5858969474</v>
      </c>
      <c r="CA56" s="13">
        <f t="shared" si="28"/>
        <v>105.10653200171237</v>
      </c>
      <c r="CB56" s="13">
        <f t="shared" si="18"/>
        <v>302436.3521564333</v>
      </c>
      <c r="CC56" s="13">
        <f t="shared" si="29"/>
        <v>109.61719071456537</v>
      </c>
      <c r="CD56" s="13">
        <f t="shared" si="19"/>
        <v>355119.8591524651</v>
      </c>
      <c r="CE56" s="13">
        <f t="shared" si="30"/>
        <v>159.45967604666748</v>
      </c>
      <c r="CF56" s="13">
        <f t="shared" si="20"/>
        <v>355879.0039427215</v>
      </c>
      <c r="CG56" s="13">
        <f t="shared" si="31"/>
        <v>160.17788303839552</v>
      </c>
      <c r="CH56" s="63">
        <v>1032</v>
      </c>
      <c r="CI56" s="62">
        <v>7574029</v>
      </c>
      <c r="CJ56" s="62">
        <v>7339</v>
      </c>
    </row>
    <row r="57" spans="1:88" ht="15">
      <c r="A57" s="11">
        <v>135242</v>
      </c>
      <c r="B57" s="11">
        <v>2136907</v>
      </c>
      <c r="C57" s="11" t="s">
        <v>102</v>
      </c>
      <c r="D57" s="44">
        <v>963.5</v>
      </c>
      <c r="E57" s="13">
        <v>0</v>
      </c>
      <c r="F57" s="13">
        <v>5805262.916969357</v>
      </c>
      <c r="G57" s="13">
        <v>276286.01</v>
      </c>
      <c r="H57" s="13">
        <f t="shared" si="32"/>
        <v>6081548.926969357</v>
      </c>
      <c r="I57" s="30">
        <f t="shared" si="41"/>
        <v>6311.9345375914445</v>
      </c>
      <c r="J57" s="39">
        <v>959</v>
      </c>
      <c r="K57" s="13">
        <v>0</v>
      </c>
      <c r="L57" s="13">
        <v>6186134.228766323</v>
      </c>
      <c r="M57" s="14">
        <v>6450.6092062214</v>
      </c>
      <c r="N57" s="30">
        <v>245525.3132369613</v>
      </c>
      <c r="O57" s="13">
        <v>6170409.147905227</v>
      </c>
      <c r="P57" s="14">
        <v>6434.211833060716</v>
      </c>
      <c r="Q57" s="13">
        <v>0</v>
      </c>
      <c r="R57" s="13">
        <v>6207136.61363168</v>
      </c>
      <c r="S57" s="14">
        <v>6472.509503265568</v>
      </c>
      <c r="T57" s="13">
        <v>31224.435412133116</v>
      </c>
      <c r="U57" s="13">
        <v>6171094.937779644</v>
      </c>
      <c r="V57" s="14">
        <v>6434.926942418815</v>
      </c>
      <c r="W57" s="13">
        <v>0</v>
      </c>
      <c r="X57" s="13">
        <v>6210726.54387599</v>
      </c>
      <c r="Y57" s="14">
        <v>6476.252913322201</v>
      </c>
      <c r="Z57" s="30">
        <v>78325.67557020328</v>
      </c>
      <c r="AA57" s="30">
        <v>6170790.050863192</v>
      </c>
      <c r="AB57" s="14">
        <v>6434.609020712401</v>
      </c>
      <c r="AC57" s="30">
        <v>0</v>
      </c>
      <c r="AD57" s="30">
        <v>6202229.249260891</v>
      </c>
      <c r="AE57" s="14">
        <v>6467.392334995716</v>
      </c>
      <c r="AF57" s="30">
        <v>0</v>
      </c>
      <c r="AG57" s="30">
        <v>6205953.560584794</v>
      </c>
      <c r="AH57" s="14">
        <v>6471.2758713084395</v>
      </c>
      <c r="AI57" s="45">
        <v>0</v>
      </c>
      <c r="AJ57" s="45">
        <v>6200166.126004357</v>
      </c>
      <c r="AK57" s="46">
        <v>6465.241007303814</v>
      </c>
      <c r="AL57" s="4">
        <v>0</v>
      </c>
      <c r="AM57" s="4">
        <v>6133191.576719859</v>
      </c>
      <c r="AN57" s="6">
        <v>6395.403103983169</v>
      </c>
      <c r="AO57" s="54">
        <v>0</v>
      </c>
      <c r="AP57" s="54">
        <v>6262386.331587534</v>
      </c>
      <c r="AQ57" s="59">
        <v>6530.121305096491</v>
      </c>
      <c r="AR57" s="45">
        <v>0</v>
      </c>
      <c r="AS57" s="45">
        <v>6212833.7315845555</v>
      </c>
      <c r="AT57" s="46">
        <v>6478.450189347816</v>
      </c>
      <c r="AU57" s="4">
        <v>0</v>
      </c>
      <c r="AV57" s="4">
        <v>6172493.069298165</v>
      </c>
      <c r="AW57" s="6">
        <v>6436.384848068994</v>
      </c>
      <c r="AX57" s="45">
        <v>0</v>
      </c>
      <c r="AY57" s="45">
        <v>6233204.860978209</v>
      </c>
      <c r="AZ57" s="46">
        <v>6499.692242938696</v>
      </c>
      <c r="BA57" s="4">
        <v>0</v>
      </c>
      <c r="BB57" s="4">
        <v>6287537.790409093</v>
      </c>
      <c r="BC57" s="6">
        <v>6556.348060906249</v>
      </c>
      <c r="BD57" s="13">
        <f t="shared" si="33"/>
        <v>104585.30179696623</v>
      </c>
      <c r="BE57" s="13">
        <f t="shared" si="42"/>
        <v>138.6746686299557</v>
      </c>
      <c r="BF57" s="13">
        <f t="shared" si="34"/>
        <v>88860.22093586996</v>
      </c>
      <c r="BG57" s="13">
        <f t="shared" si="43"/>
        <v>122.27729546927185</v>
      </c>
      <c r="BH57" s="13">
        <f t="shared" si="35"/>
        <v>125587.68666232284</v>
      </c>
      <c r="BI57" s="13">
        <f t="shared" si="44"/>
        <v>160.57496567412363</v>
      </c>
      <c r="BJ57" s="13">
        <f t="shared" si="36"/>
        <v>89546.01081028674</v>
      </c>
      <c r="BK57" s="13">
        <f t="shared" si="45"/>
        <v>122.99240482737059</v>
      </c>
      <c r="BL57" s="13">
        <f t="shared" si="37"/>
        <v>129177.6169066336</v>
      </c>
      <c r="BM57" s="13">
        <f t="shared" si="21"/>
        <v>164.3183757307561</v>
      </c>
      <c r="BN57" s="13">
        <f t="shared" si="38"/>
        <v>89241.12389383558</v>
      </c>
      <c r="BO57" s="13">
        <f t="shared" si="22"/>
        <v>122.67448312095621</v>
      </c>
      <c r="BP57" s="13">
        <f t="shared" si="39"/>
        <v>120680.3222915344</v>
      </c>
      <c r="BQ57" s="13">
        <f t="shared" si="23"/>
        <v>155.45779740427133</v>
      </c>
      <c r="BR57" s="13">
        <f t="shared" si="40"/>
        <v>124404.63361543696</v>
      </c>
      <c r="BS57" s="13">
        <f t="shared" si="24"/>
        <v>159.341333716995</v>
      </c>
      <c r="BT57" s="13">
        <f t="shared" si="14"/>
        <v>118617.19903500006</v>
      </c>
      <c r="BU57" s="13">
        <f t="shared" si="25"/>
        <v>153.3064697123691</v>
      </c>
      <c r="BV57" s="13">
        <f t="shared" si="15"/>
        <v>51642.64975050185</v>
      </c>
      <c r="BW57" s="13">
        <f t="shared" si="26"/>
        <v>83.46856639172438</v>
      </c>
      <c r="BX57" s="13">
        <f t="shared" si="16"/>
        <v>180837.40461817756</v>
      </c>
      <c r="BY57" s="13">
        <f t="shared" si="27"/>
        <v>218.1867675050462</v>
      </c>
      <c r="BZ57" s="13">
        <f t="shared" si="17"/>
        <v>131284.80461519863</v>
      </c>
      <c r="CA57" s="13">
        <f t="shared" si="28"/>
        <v>166.51565175637188</v>
      </c>
      <c r="CB57" s="13">
        <f t="shared" si="18"/>
        <v>90944.14232880808</v>
      </c>
      <c r="CC57" s="13">
        <f t="shared" si="29"/>
        <v>124.45031047754946</v>
      </c>
      <c r="CD57" s="13">
        <f t="shared" si="19"/>
        <v>151655.93400885258</v>
      </c>
      <c r="CE57" s="13">
        <f t="shared" si="30"/>
        <v>187.75770534725143</v>
      </c>
      <c r="CF57" s="13">
        <f t="shared" si="20"/>
        <v>205988.86343973596</v>
      </c>
      <c r="CG57" s="13">
        <f t="shared" si="31"/>
        <v>244.41352331480448</v>
      </c>
      <c r="CH57" s="61">
        <v>976</v>
      </c>
      <c r="CI57" s="62">
        <v>6536882</v>
      </c>
      <c r="CJ57" s="62">
        <v>6698</v>
      </c>
    </row>
    <row r="58" spans="11:55" ht="15">
      <c r="K58" s="13" t="s">
        <v>103</v>
      </c>
      <c r="L58" s="13" t="s">
        <v>103</v>
      </c>
      <c r="S58" s="14"/>
      <c r="V58" s="14"/>
      <c r="X58" s="77" t="s">
        <v>103</v>
      </c>
      <c r="Y58" s="14"/>
      <c r="AB58" s="14"/>
      <c r="AE58" s="14"/>
      <c r="AH58" s="14"/>
      <c r="AI58" s="45" t="s">
        <v>103</v>
      </c>
      <c r="AJ58" s="45" t="s">
        <v>103</v>
      </c>
      <c r="AL58" s="1"/>
      <c r="AM58" s="4"/>
      <c r="AN58" s="4"/>
      <c r="AQ58" s="59"/>
      <c r="AT58" s="46"/>
      <c r="AU58" s="4"/>
      <c r="AV58" s="4"/>
      <c r="AW58" s="6"/>
      <c r="AZ58" s="46"/>
      <c r="BA58" s="4"/>
      <c r="BB58" s="4"/>
      <c r="BC58" s="6"/>
    </row>
    <row r="59" spans="3:55" ht="15">
      <c r="C59" s="28" t="s">
        <v>104</v>
      </c>
      <c r="S59" s="14"/>
      <c r="V59" s="14"/>
      <c r="Y59" s="14"/>
      <c r="AB59" s="14"/>
      <c r="AE59" s="14"/>
      <c r="AH59" s="14"/>
      <c r="AL59" s="1"/>
      <c r="AM59" s="4"/>
      <c r="AN59" s="4"/>
      <c r="AQ59" s="59"/>
      <c r="AT59" s="46"/>
      <c r="AU59" s="4"/>
      <c r="AV59" s="4"/>
      <c r="AW59" s="6"/>
      <c r="AZ59" s="46"/>
      <c r="BA59" s="4"/>
      <c r="BB59" s="4"/>
      <c r="BC59" s="6"/>
    </row>
    <row r="60" spans="13:55" ht="15">
      <c r="M60" s="14"/>
      <c r="S60" s="14"/>
      <c r="V60" s="14"/>
      <c r="Y60" s="14"/>
      <c r="AB60" s="14"/>
      <c r="AE60" s="14"/>
      <c r="AH60" s="14"/>
      <c r="AL60" s="1"/>
      <c r="AM60" s="4"/>
      <c r="AN60" s="4"/>
      <c r="AQ60" s="59"/>
      <c r="AT60" s="46"/>
      <c r="AU60" s="4"/>
      <c r="AV60" s="4"/>
      <c r="AW60" s="6"/>
      <c r="AZ60" s="46"/>
      <c r="BA60" s="4"/>
      <c r="BB60" s="4"/>
      <c r="BC60" s="6"/>
    </row>
    <row r="61" spans="3:75" ht="15">
      <c r="C61" s="28" t="s">
        <v>105</v>
      </c>
      <c r="M61" s="14">
        <v>7451</v>
      </c>
      <c r="P61" s="14">
        <v>7426</v>
      </c>
      <c r="S61" s="14">
        <v>7451</v>
      </c>
      <c r="V61" s="14">
        <v>7451</v>
      </c>
      <c r="Y61" s="14">
        <v>7419</v>
      </c>
      <c r="AB61" s="14">
        <v>7440</v>
      </c>
      <c r="AE61" s="14">
        <v>7451</v>
      </c>
      <c r="AH61" s="14">
        <v>7451</v>
      </c>
      <c r="AK61" s="46">
        <v>7389</v>
      </c>
      <c r="AL61" s="1"/>
      <c r="AM61" s="4"/>
      <c r="AN61" s="6">
        <v>7368</v>
      </c>
      <c r="AQ61" s="59">
        <v>7389</v>
      </c>
      <c r="AT61" s="46">
        <v>7389</v>
      </c>
      <c r="AU61" s="4"/>
      <c r="AV61" s="4"/>
      <c r="AW61" s="6">
        <v>7380</v>
      </c>
      <c r="AZ61" s="46">
        <v>7389</v>
      </c>
      <c r="BA61" s="4"/>
      <c r="BB61" s="4"/>
      <c r="BC61" s="6">
        <v>7389</v>
      </c>
      <c r="BD61" s="13">
        <f>+BD42+BD38+BD37+BD35+BD31+BD29+BD28+BD27+BD25+BD24+BD19+BD17+BD15+BD14+BD12</f>
        <v>-480286.95394162345</v>
      </c>
      <c r="BF61" s="13">
        <f>+BF42+BF38+BF37+BF35+BF31+BF29+BF28+BF27+BF25+BF24+BF19+BF17+BF15+BF14+BF12</f>
        <v>-427681.3040942197</v>
      </c>
      <c r="BH61" s="13">
        <f>+BH42+BH38+BH37+BH35+BH31+BH29+BH28+BH27+BH25+BH24+BH19+BH17+BH15+BH14+BH12</f>
        <v>-476404.3749827744</v>
      </c>
      <c r="BJ61" s="13">
        <f>+BJ42+BJ38+BJ37+BJ35+BJ31+BJ29+BJ28+BJ27+BJ25+BJ24+BJ19+BJ17+BJ15+BJ14+BJ12</f>
        <v>-467695.8194323777</v>
      </c>
      <c r="BL61" s="13">
        <f>+BL42+BL38+BL37+BL35+BL31+BL29+BL28+BL27+BL25+BL24+BL19+BL17+BL15+BL14+BL12</f>
        <v>-406106.7107796379</v>
      </c>
      <c r="BN61" s="13">
        <f>+BN42+BN38+BN37+BN35+BN31+BN29+BN28+BN27+BN25+BN24+BN19+BN17+BN15+BN14+BN12</f>
        <v>-436742.4426844503</v>
      </c>
      <c r="BP61" s="13">
        <f>+BP42+BP38+BP37+BP35+BP31+BP29+BP28+BP27+BP25+BP24+BP19+BP17+BP15+BP14+BP12</f>
        <v>-478346.16625372984</v>
      </c>
      <c r="BR61" s="13">
        <f>+BR42+BR38+BR37+BR35+BR31+BR29+BR28+BR27+BR25+BR24+BR19+BR17+BR15+BR14+BR12</f>
        <v>-476200.85929981037</v>
      </c>
      <c r="BV61" s="23"/>
      <c r="BW61" s="23"/>
    </row>
    <row r="62" spans="3:75" ht="15">
      <c r="C62" s="28" t="s">
        <v>106</v>
      </c>
      <c r="M62" s="14">
        <v>5152</v>
      </c>
      <c r="N62" s="21"/>
      <c r="P62" s="14">
        <v>5140</v>
      </c>
      <c r="S62" s="14">
        <v>5143</v>
      </c>
      <c r="V62" s="14">
        <v>5142</v>
      </c>
      <c r="Y62" s="14">
        <v>5146</v>
      </c>
      <c r="AB62" s="14">
        <v>5141</v>
      </c>
      <c r="AE62" s="14">
        <v>5152</v>
      </c>
      <c r="AH62" s="14">
        <v>5142</v>
      </c>
      <c r="AK62" s="46">
        <v>5164</v>
      </c>
      <c r="AL62" s="2"/>
      <c r="AM62" s="4"/>
      <c r="AN62" s="6">
        <v>5175</v>
      </c>
      <c r="AQ62" s="59">
        <v>5191</v>
      </c>
      <c r="AT62" s="46">
        <v>5186</v>
      </c>
      <c r="AU62" s="4"/>
      <c r="AV62" s="4"/>
      <c r="AW62" s="6">
        <v>5171</v>
      </c>
      <c r="AZ62" s="46">
        <v>5179</v>
      </c>
      <c r="BA62" s="4"/>
      <c r="BB62" s="4"/>
      <c r="BC62" s="6">
        <v>5199</v>
      </c>
      <c r="BD62" s="13">
        <f>MIN(BD42,BD38,BD37,BD35,BD31,BD29,BD28,BD27,BD25,BD24,BD19,BD17,BD15,BD14,BD12)</f>
        <v>-114670.64437026193</v>
      </c>
      <c r="BF62" s="13">
        <f>MIN(BF42,BF38,BF37,BF35,BF31,BF29,BF28,BF27,BF25,BF24,BF19,BF17,BF15,BF14,BF12)</f>
        <v>-108630.82306793635</v>
      </c>
      <c r="BH62" s="13">
        <f>MIN(BH42,BH38,BH37,BH35,BH31,BH29,BH28,BH27,BH25,BH24,BH19,BH17,BH15,BH14,BH12)</f>
        <v>-114670.64437026193</v>
      </c>
      <c r="BJ62" s="13">
        <f>MIN(BJ42,BJ38,BJ37,BJ35,BJ31,BJ29,BJ28,BJ27,BJ25,BJ24,BJ19,BJ17,BJ15,BJ14,BJ12)</f>
        <v>-114670.64437026193</v>
      </c>
      <c r="BL62" s="13">
        <f>MIN(BL42,BL38,BL37,BL35,BL31,BL29,BL28,BL27,BL25,BL24,BL19,BL17,BL15,BL14,BL12)</f>
        <v>-116634.00862047367</v>
      </c>
      <c r="BN62" s="13">
        <f>MIN(BN42,BN38,BN37,BN35,BN31,BN29,BN28,BN27,BN25,BN24,BN19,BN17,BN15,BN14,BN12)</f>
        <v>-111985.47423072706</v>
      </c>
      <c r="BP62" s="13">
        <f>MIN(BP42,BP38,BP37,BP35,BP31,BP29,BP28,BP27,BP25,BP24,BP19,BP17,BP15,BP14,BP12)</f>
        <v>-114670.64437026181</v>
      </c>
      <c r="BR62" s="13">
        <f>MIN(BR42,BR38,BR37,BR35,BR31,BR29,BR28,BR27,BR25,BR24,BR19,BR17,BR15,BR14,BR12)</f>
        <v>-114670.64437026193</v>
      </c>
      <c r="BV62" s="23"/>
      <c r="BW62" s="23"/>
    </row>
    <row r="63" spans="3:75" ht="15">
      <c r="C63" s="28" t="s">
        <v>107</v>
      </c>
      <c r="M63" s="14">
        <f>+M61-M62</f>
        <v>2299</v>
      </c>
      <c r="N63" s="21"/>
      <c r="P63" s="14">
        <f>+P61-P62</f>
        <v>2286</v>
      </c>
      <c r="S63" s="14">
        <f>+S61-S62</f>
        <v>2308</v>
      </c>
      <c r="V63" s="14">
        <f>+V61-V62</f>
        <v>2309</v>
      </c>
      <c r="Y63" s="14">
        <f>+Y61-Y62</f>
        <v>2273</v>
      </c>
      <c r="AB63" s="14">
        <f>+AB61-AB62</f>
        <v>2299</v>
      </c>
      <c r="AE63" s="14">
        <f>+AE61-AE62</f>
        <v>2299</v>
      </c>
      <c r="AH63" s="14">
        <f>+AH61-AH62</f>
        <v>2309</v>
      </c>
      <c r="AK63" s="46">
        <f>+AK61-AK62</f>
        <v>2225</v>
      </c>
      <c r="AL63" s="2"/>
      <c r="AM63" s="4"/>
      <c r="AN63" s="6">
        <f>+AN61-AN62</f>
        <v>2193</v>
      </c>
      <c r="AQ63" s="59">
        <f>+AQ61-AQ62</f>
        <v>2198</v>
      </c>
      <c r="AT63" s="46">
        <f>+AT61-AT62</f>
        <v>2203</v>
      </c>
      <c r="AU63" s="4"/>
      <c r="AV63" s="4"/>
      <c r="AW63" s="14">
        <f>+AW61-AW62</f>
        <v>2209</v>
      </c>
      <c r="AZ63" s="46">
        <f>+AZ61-AZ62</f>
        <v>2210</v>
      </c>
      <c r="BA63" s="4"/>
      <c r="BB63" s="4"/>
      <c r="BC63" s="14">
        <f>+BC61-BC62</f>
        <v>2190</v>
      </c>
      <c r="BV63" s="23"/>
      <c r="BW63" s="23"/>
    </row>
    <row r="64" spans="3:75" ht="15">
      <c r="C64" s="28"/>
      <c r="E64" s="83"/>
      <c r="F64" s="83"/>
      <c r="G64" s="83"/>
      <c r="H64" s="83"/>
      <c r="I64" s="83"/>
      <c r="J64" s="24"/>
      <c r="M64" s="14"/>
      <c r="N64" s="22"/>
      <c r="O64" s="70"/>
      <c r="P64" s="83"/>
      <c r="Q64" s="83"/>
      <c r="R64" s="83"/>
      <c r="S64" s="68"/>
      <c r="T64" s="70"/>
      <c r="U64" s="35"/>
      <c r="V64" s="14"/>
      <c r="Y64" s="14"/>
      <c r="AB64" s="14"/>
      <c r="AE64" s="14"/>
      <c r="AH64" s="14"/>
      <c r="AK64" s="46"/>
      <c r="AL64" s="75"/>
      <c r="AM64" s="37"/>
      <c r="AN64" s="6"/>
      <c r="AQ64" s="69"/>
      <c r="AR64" s="51"/>
      <c r="AS64" s="52"/>
      <c r="AT64" s="46"/>
      <c r="AU64" s="4"/>
      <c r="AV64" s="4"/>
      <c r="AW64" s="6"/>
      <c r="AZ64" s="46"/>
      <c r="BA64" s="4"/>
      <c r="BB64" s="4"/>
      <c r="BC64" s="6"/>
      <c r="BV64" s="23"/>
      <c r="BW64" s="23"/>
    </row>
    <row r="65" spans="3:75" ht="15">
      <c r="C65" s="28" t="s">
        <v>108</v>
      </c>
      <c r="I65" s="14"/>
      <c r="J65" s="25"/>
      <c r="M65" s="14">
        <v>7831</v>
      </c>
      <c r="N65" s="22"/>
      <c r="P65" s="14">
        <v>7828</v>
      </c>
      <c r="S65" s="14">
        <v>7831</v>
      </c>
      <c r="T65" s="70"/>
      <c r="U65" s="35"/>
      <c r="V65" s="14">
        <v>7831</v>
      </c>
      <c r="Y65" s="14">
        <v>7797</v>
      </c>
      <c r="AB65" s="14">
        <v>7830</v>
      </c>
      <c r="AE65" s="14">
        <v>7831</v>
      </c>
      <c r="AH65" s="14">
        <v>7831</v>
      </c>
      <c r="AK65" s="46">
        <v>7842</v>
      </c>
      <c r="AL65" s="75"/>
      <c r="AM65" s="4"/>
      <c r="AN65" s="6">
        <v>7753</v>
      </c>
      <c r="AQ65" s="59">
        <v>7852</v>
      </c>
      <c r="AR65" s="51"/>
      <c r="AS65" s="52"/>
      <c r="AT65" s="46">
        <v>7797</v>
      </c>
      <c r="AU65" s="4"/>
      <c r="AV65" s="4"/>
      <c r="AW65" s="6">
        <v>7800</v>
      </c>
      <c r="AZ65" s="46">
        <v>7849</v>
      </c>
      <c r="BA65" s="4"/>
      <c r="BB65" s="4"/>
      <c r="BC65" s="6">
        <v>7886</v>
      </c>
      <c r="BV65" s="23"/>
      <c r="BW65" s="23"/>
    </row>
    <row r="66" spans="3:75" ht="15">
      <c r="C66" s="28" t="s">
        <v>109</v>
      </c>
      <c r="D66" s="15"/>
      <c r="E66" s="16"/>
      <c r="F66" s="10"/>
      <c r="G66" s="10"/>
      <c r="H66" s="10"/>
      <c r="I66" s="17"/>
      <c r="J66" s="26"/>
      <c r="M66" s="14">
        <v>7130</v>
      </c>
      <c r="N66" s="36"/>
      <c r="P66" s="14">
        <v>7113</v>
      </c>
      <c r="S66" s="14">
        <v>7114</v>
      </c>
      <c r="T66" s="10"/>
      <c r="V66" s="14">
        <v>7114</v>
      </c>
      <c r="Y66" s="14">
        <v>7084</v>
      </c>
      <c r="AB66" s="14">
        <v>7114</v>
      </c>
      <c r="AE66" s="14">
        <v>7114</v>
      </c>
      <c r="AH66" s="14">
        <v>7114</v>
      </c>
      <c r="AK66" s="46">
        <v>7148</v>
      </c>
      <c r="AL66" s="9"/>
      <c r="AM66" s="4"/>
      <c r="AN66" s="6">
        <v>7059</v>
      </c>
      <c r="AQ66" s="59">
        <v>7091</v>
      </c>
      <c r="AR66" s="48"/>
      <c r="AT66" s="46">
        <v>7094</v>
      </c>
      <c r="AU66" s="4"/>
      <c r="AV66" s="4"/>
      <c r="AW66" s="6">
        <v>7111</v>
      </c>
      <c r="AZ66" s="46">
        <v>7122</v>
      </c>
      <c r="BA66" s="4"/>
      <c r="BB66" s="4"/>
      <c r="BC66" s="6">
        <v>7054</v>
      </c>
      <c r="BV66" s="10"/>
      <c r="BW66" s="10"/>
    </row>
    <row r="67" spans="3:75" ht="15">
      <c r="C67" s="28" t="s">
        <v>107</v>
      </c>
      <c r="D67" s="18"/>
      <c r="E67" s="19"/>
      <c r="F67" s="19"/>
      <c r="G67" s="19"/>
      <c r="H67" s="19"/>
      <c r="I67" s="20"/>
      <c r="J67" s="27"/>
      <c r="K67" s="19"/>
      <c r="L67" s="19"/>
      <c r="M67" s="14">
        <f>+M65-M66</f>
        <v>701</v>
      </c>
      <c r="N67" s="19"/>
      <c r="P67" s="14">
        <f>+P65-P66</f>
        <v>715</v>
      </c>
      <c r="S67" s="14">
        <f>+S65-S66</f>
        <v>717</v>
      </c>
      <c r="U67" s="19"/>
      <c r="V67" s="14">
        <f>+V65-V66</f>
        <v>717</v>
      </c>
      <c r="Y67" s="14">
        <f>+Y65-Y66</f>
        <v>713</v>
      </c>
      <c r="AB67" s="14">
        <f>+AB65-AB66</f>
        <v>716</v>
      </c>
      <c r="AE67" s="14">
        <f>+AE65-AE66</f>
        <v>717</v>
      </c>
      <c r="AH67" s="14">
        <f>+AH65-AH66</f>
        <v>717</v>
      </c>
      <c r="AI67" s="50"/>
      <c r="AJ67" s="50"/>
      <c r="AK67" s="46">
        <f>+AK65-AK66</f>
        <v>694</v>
      </c>
      <c r="AL67" s="3"/>
      <c r="AM67" s="4"/>
      <c r="AN67" s="6">
        <f>+AN65-AN66</f>
        <v>694</v>
      </c>
      <c r="AQ67" s="59">
        <f>+AQ65-AQ66</f>
        <v>761</v>
      </c>
      <c r="AS67" s="50"/>
      <c r="AT67" s="46">
        <f>+AT65-AT66</f>
        <v>703</v>
      </c>
      <c r="AU67" s="4"/>
      <c r="AV67" s="4"/>
      <c r="AW67" s="14">
        <f>+AW65-AW66</f>
        <v>689</v>
      </c>
      <c r="AZ67" s="46">
        <f>+AZ65-AZ66</f>
        <v>727</v>
      </c>
      <c r="BA67" s="4"/>
      <c r="BB67" s="4"/>
      <c r="BC67" s="6">
        <f>+BC65-BC66</f>
        <v>832</v>
      </c>
      <c r="BV67" s="23"/>
      <c r="BW67" s="23"/>
    </row>
    <row r="68" spans="9:75" ht="15">
      <c r="I68" s="14"/>
      <c r="J68" s="25"/>
      <c r="M68" s="14"/>
      <c r="N68" s="13"/>
      <c r="P68" s="14"/>
      <c r="S68" s="14"/>
      <c r="V68" s="14"/>
      <c r="Y68" s="14"/>
      <c r="AB68" s="14"/>
      <c r="AE68" s="14"/>
      <c r="AH68" s="14"/>
      <c r="AK68" s="46"/>
      <c r="AN68" s="14"/>
      <c r="AQ68" s="59"/>
      <c r="AT68" s="46"/>
      <c r="AW68" s="14"/>
      <c r="AZ68" s="46"/>
      <c r="BC68" s="14"/>
      <c r="BV68" s="23"/>
      <c r="BW68" s="23"/>
    </row>
    <row r="69" spans="3:120" ht="15">
      <c r="C69" s="28" t="s">
        <v>110</v>
      </c>
      <c r="D69" s="28" t="s">
        <v>111</v>
      </c>
      <c r="E69" s="28"/>
      <c r="F69"/>
      <c r="G69"/>
      <c r="H69"/>
      <c r="I69"/>
      <c r="J69"/>
      <c r="K69" s="53"/>
      <c r="L69" s="53"/>
      <c r="M69" s="14">
        <v>51.78892174882458</v>
      </c>
      <c r="N69" s="13"/>
      <c r="P69" s="14">
        <v>39.45422157849225</v>
      </c>
      <c r="S69" s="14">
        <v>51.78892174882367</v>
      </c>
      <c r="V69" s="14">
        <v>51.78892174882458</v>
      </c>
      <c r="Y69" s="14">
        <v>26</v>
      </c>
      <c r="AB69" s="14">
        <v>46.30518855215814</v>
      </c>
      <c r="AE69" s="14">
        <v>51.78892174882458</v>
      </c>
      <c r="AH69" s="14">
        <v>51.78892174882458</v>
      </c>
      <c r="AK69" s="46">
        <v>-0.8285778809877229</v>
      </c>
      <c r="AN69" s="14">
        <v>-11.68872276876391</v>
      </c>
      <c r="AQ69" s="59">
        <v>-0.8285778809868134</v>
      </c>
      <c r="AT69" s="46">
        <v>-0.8285778809877229</v>
      </c>
      <c r="AW69" s="14">
        <v>-3.040846828596841</v>
      </c>
      <c r="AZ69" s="46">
        <v>-0.8285778809877229</v>
      </c>
      <c r="BC69" s="14">
        <v>-0.8285778809877229</v>
      </c>
      <c r="BV69" s="13"/>
      <c r="BW69" s="13"/>
      <c r="CH69" s="65"/>
      <c r="CI69" s="65"/>
      <c r="CJ69" s="65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23"/>
      <c r="DF69" s="23"/>
      <c r="DG69" s="13"/>
      <c r="DH69" s="13"/>
      <c r="DI69" s="13"/>
      <c r="DJ69" s="13"/>
      <c r="DK69" s="13"/>
      <c r="DL69" s="13"/>
      <c r="DM69" s="13"/>
      <c r="DN69" s="13"/>
      <c r="DO69" s="13"/>
      <c r="DP69" s="13"/>
    </row>
    <row r="70" spans="3:120" ht="15">
      <c r="C70" s="28"/>
      <c r="D70" s="28" t="s">
        <v>112</v>
      </c>
      <c r="E70" s="28"/>
      <c r="F70"/>
      <c r="G70"/>
      <c r="H70"/>
      <c r="I70"/>
      <c r="J70"/>
      <c r="K70" s="53"/>
      <c r="L70" s="53"/>
      <c r="M70" s="14">
        <v>257.99556165705053</v>
      </c>
      <c r="N70" s="13"/>
      <c r="P70" s="14">
        <v>383.1957626351268</v>
      </c>
      <c r="S70" s="14">
        <v>265.318543861883</v>
      </c>
      <c r="V70" s="14">
        <v>265.92311307242926</v>
      </c>
      <c r="Y70" s="14">
        <v>428</v>
      </c>
      <c r="AB70" s="14">
        <v>332.72523226265275</v>
      </c>
      <c r="AE70" s="14">
        <v>265.98876650605143</v>
      </c>
      <c r="AH70" s="14">
        <v>268.7170979866796</v>
      </c>
      <c r="AK70" s="46">
        <v>269.1524224293953</v>
      </c>
      <c r="AN70" s="14">
        <v>565.8108910567971</v>
      </c>
      <c r="AQ70" s="59">
        <v>313.7537783874941</v>
      </c>
      <c r="AT70" s="46">
        <v>329.8870797608615</v>
      </c>
      <c r="AW70" s="14">
        <v>411.9486614947218</v>
      </c>
      <c r="AZ70" s="46">
        <v>293.14385568318176</v>
      </c>
      <c r="BC70" s="14">
        <v>340.238753686147</v>
      </c>
      <c r="BV70" s="13"/>
      <c r="BW70" s="13"/>
      <c r="CH70" s="65"/>
      <c r="CI70" s="65"/>
      <c r="CJ70" s="65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23"/>
      <c r="DF70" s="23"/>
      <c r="DG70" s="13"/>
      <c r="DH70" s="13"/>
      <c r="DI70" s="13"/>
      <c r="DJ70" s="13"/>
      <c r="DK70" s="13"/>
      <c r="DL70" s="13"/>
      <c r="DM70" s="13"/>
      <c r="DN70" s="13"/>
      <c r="DO70" s="13"/>
      <c r="DP70" s="13"/>
    </row>
    <row r="71" spans="3:120" ht="15">
      <c r="C71" s="28"/>
      <c r="D71" s="28" t="s">
        <v>113</v>
      </c>
      <c r="E71" s="28"/>
      <c r="F71"/>
      <c r="G71"/>
      <c r="H71"/>
      <c r="I71"/>
      <c r="J71"/>
      <c r="K71" s="53"/>
      <c r="L71" s="53"/>
      <c r="M71" s="14">
        <v>206.20663990822595</v>
      </c>
      <c r="N71" s="13"/>
      <c r="P71" s="14">
        <v>343.74154105663456</v>
      </c>
      <c r="S71" s="14">
        <v>213.5296221130593</v>
      </c>
      <c r="V71" s="14">
        <v>214.13419132360468</v>
      </c>
      <c r="Y71" s="14">
        <f>+Y69-Y70</f>
        <v>-402</v>
      </c>
      <c r="AB71" s="14">
        <v>286.4200437104946</v>
      </c>
      <c r="AE71" s="14">
        <v>214.19984475722686</v>
      </c>
      <c r="AH71" s="14">
        <v>216.92817623785504</v>
      </c>
      <c r="AK71" s="46">
        <v>269.981000310383</v>
      </c>
      <c r="AN71" s="14">
        <v>577.499613825561</v>
      </c>
      <c r="AQ71" s="59">
        <v>314.5823562684809</v>
      </c>
      <c r="AT71" s="46">
        <v>330.71565764184925</v>
      </c>
      <c r="AW71" s="14">
        <v>414.98950832331866</v>
      </c>
      <c r="AZ71" s="46">
        <v>293.9724335641695</v>
      </c>
      <c r="BC71" s="14">
        <v>341.0673315671347</v>
      </c>
      <c r="BV71" s="13"/>
      <c r="BW71" s="13"/>
      <c r="CH71" s="65"/>
      <c r="CI71" s="65"/>
      <c r="CJ71" s="65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23"/>
      <c r="DF71" s="23"/>
      <c r="DG71" s="13"/>
      <c r="DH71" s="13"/>
      <c r="DI71" s="13"/>
      <c r="DJ71" s="13"/>
      <c r="DK71" s="13"/>
      <c r="DL71" s="13"/>
      <c r="DM71" s="13"/>
      <c r="DN71" s="13"/>
      <c r="DO71" s="13"/>
      <c r="DP71" s="13"/>
    </row>
    <row r="72" spans="3:120" ht="15">
      <c r="C72" s="28"/>
      <c r="D72" s="28"/>
      <c r="E72" s="28"/>
      <c r="F72"/>
      <c r="G72"/>
      <c r="H72"/>
      <c r="I72"/>
      <c r="J72"/>
      <c r="K72" s="53"/>
      <c r="L72" s="53"/>
      <c r="M72" s="14"/>
      <c r="N72" s="13"/>
      <c r="P72" s="14"/>
      <c r="S72" s="14"/>
      <c r="V72" s="14"/>
      <c r="Y72" s="14"/>
      <c r="AB72" s="14"/>
      <c r="AE72" s="14"/>
      <c r="AH72" s="14"/>
      <c r="AK72" s="46"/>
      <c r="AN72" s="14"/>
      <c r="AQ72" s="59"/>
      <c r="AT72" s="46"/>
      <c r="AW72" s="14"/>
      <c r="AZ72" s="46"/>
      <c r="BC72" s="14"/>
      <c r="BV72" s="13"/>
      <c r="BW72" s="13"/>
      <c r="CH72" s="65"/>
      <c r="CI72" s="65"/>
      <c r="CJ72" s="65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23"/>
      <c r="DF72" s="23"/>
      <c r="DG72" s="13"/>
      <c r="DH72" s="13"/>
      <c r="DI72" s="13"/>
      <c r="DJ72" s="13"/>
      <c r="DK72" s="13"/>
      <c r="DL72" s="13"/>
      <c r="DM72" s="13"/>
      <c r="DN72" s="13"/>
      <c r="DO72" s="13"/>
      <c r="DP72" s="13"/>
    </row>
    <row r="73" spans="3:120" ht="15">
      <c r="C73" s="28" t="s">
        <v>114</v>
      </c>
      <c r="D73" s="28" t="s">
        <v>111</v>
      </c>
      <c r="E73" s="28"/>
      <c r="F73"/>
      <c r="G73"/>
      <c r="H73"/>
      <c r="I73"/>
      <c r="J73"/>
      <c r="K73" s="53"/>
      <c r="L73" s="53"/>
      <c r="M73" s="14">
        <v>135.41015736403824</v>
      </c>
      <c r="N73" s="13"/>
      <c r="P73" s="14">
        <v>122.27729546927185</v>
      </c>
      <c r="S73" s="14">
        <v>133.32785343414434</v>
      </c>
      <c r="V73" s="14">
        <v>122.99240482737059</v>
      </c>
      <c r="Y73" s="14">
        <v>103</v>
      </c>
      <c r="AB73" s="14">
        <v>122.67448312095621</v>
      </c>
      <c r="AE73" s="14">
        <v>133.32785343414434</v>
      </c>
      <c r="AH73" s="14">
        <v>133.32785343414344</v>
      </c>
      <c r="AK73" s="46">
        <v>69.43340184226963</v>
      </c>
      <c r="AN73" s="14">
        <v>62.022648063434644</v>
      </c>
      <c r="AQ73" s="59">
        <v>66.59380456230247</v>
      </c>
      <c r="AT73" s="46">
        <v>69.43340184226963</v>
      </c>
      <c r="AW73" s="14">
        <v>64.12808096848494</v>
      </c>
      <c r="AZ73" s="46">
        <v>69.43340184226963</v>
      </c>
      <c r="BC73" s="14">
        <v>66.59380456230338</v>
      </c>
      <c r="BV73" s="13"/>
      <c r="BW73" s="13"/>
      <c r="CH73" s="65"/>
      <c r="CI73" s="65"/>
      <c r="CJ73" s="65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23"/>
      <c r="DF73" s="23"/>
      <c r="DG73" s="13"/>
      <c r="DH73" s="13"/>
      <c r="DI73" s="13"/>
      <c r="DJ73" s="13"/>
      <c r="DK73" s="13"/>
      <c r="DL73" s="13"/>
      <c r="DM73" s="13"/>
      <c r="DN73" s="13"/>
      <c r="DO73" s="13"/>
      <c r="DP73" s="13"/>
    </row>
    <row r="74" spans="3:120" ht="15">
      <c r="C74" s="28"/>
      <c r="D74" s="28" t="s">
        <v>112</v>
      </c>
      <c r="E74" s="28"/>
      <c r="F74"/>
      <c r="G74"/>
      <c r="H74"/>
      <c r="I74"/>
      <c r="J74"/>
      <c r="K74" s="53"/>
      <c r="L74" s="53"/>
      <c r="M74" s="14">
        <v>1274.4210753122643</v>
      </c>
      <c r="N74" s="13"/>
      <c r="P74" s="14">
        <v>1470.513323899835</v>
      </c>
      <c r="S74" s="14">
        <v>1274.4210753122643</v>
      </c>
      <c r="V74" s="14">
        <v>1274.4210753122643</v>
      </c>
      <c r="Y74" s="14">
        <v>1279</v>
      </c>
      <c r="AB74" s="14">
        <v>1361.5993251553282</v>
      </c>
      <c r="AE74" s="14">
        <v>1274.4210753122643</v>
      </c>
      <c r="AH74" s="14">
        <v>1274.4210753122643</v>
      </c>
      <c r="AK74" s="46">
        <v>1193.5338691888064</v>
      </c>
      <c r="AN74" s="14">
        <v>1395.1830066652692</v>
      </c>
      <c r="AQ74" s="59">
        <v>1193.5338691888064</v>
      </c>
      <c r="AT74" s="46">
        <v>1193.5338691888064</v>
      </c>
      <c r="AW74" s="14">
        <v>1234.6108649159469</v>
      </c>
      <c r="AZ74" s="46">
        <v>1193.5338691888064</v>
      </c>
      <c r="BC74" s="14">
        <v>1193.5338691888064</v>
      </c>
      <c r="BV74" s="13"/>
      <c r="BW74" s="13"/>
      <c r="CH74" s="65"/>
      <c r="CI74" s="65"/>
      <c r="CJ74" s="65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23"/>
      <c r="DF74" s="23"/>
      <c r="DG74" s="13"/>
      <c r="DH74" s="13"/>
      <c r="DI74" s="13"/>
      <c r="DJ74" s="13"/>
      <c r="DK74" s="13"/>
      <c r="DL74" s="13"/>
      <c r="DM74" s="13"/>
      <c r="DN74" s="13"/>
      <c r="DO74" s="13"/>
      <c r="DP74" s="13"/>
    </row>
    <row r="75" spans="3:120" ht="15">
      <c r="C75" s="28"/>
      <c r="D75" s="28" t="s">
        <v>113</v>
      </c>
      <c r="E75" s="28"/>
      <c r="F75"/>
      <c r="G75"/>
      <c r="H75"/>
      <c r="I75"/>
      <c r="J75"/>
      <c r="K75" s="53"/>
      <c r="L75" s="53"/>
      <c r="M75" s="14">
        <v>1139.010917948226</v>
      </c>
      <c r="N75" s="13"/>
      <c r="P75" s="14">
        <v>1348.2360284305632</v>
      </c>
      <c r="S75" s="14">
        <v>1141.09322187812</v>
      </c>
      <c r="V75" s="14">
        <v>1151.4286704848937</v>
      </c>
      <c r="Y75" s="14">
        <f>+Y74-Y73</f>
        <v>1176</v>
      </c>
      <c r="AB75" s="14">
        <v>1238.924842034372</v>
      </c>
      <c r="AE75" s="14">
        <v>1141.09322187812</v>
      </c>
      <c r="AH75" s="14">
        <v>1141.0932218781209</v>
      </c>
      <c r="AK75" s="46">
        <v>1124.1004673465368</v>
      </c>
      <c r="AN75" s="14">
        <v>1333.1603586018346</v>
      </c>
      <c r="AQ75" s="59">
        <v>1126.940064626504</v>
      </c>
      <c r="AT75" s="46">
        <v>1124.1004673465368</v>
      </c>
      <c r="AW75" s="14">
        <v>1170.482783947462</v>
      </c>
      <c r="AZ75" s="46">
        <v>1124.1004673465368</v>
      </c>
      <c r="BC75" s="14">
        <v>1126.940064626503</v>
      </c>
      <c r="BV75" s="13"/>
      <c r="BW75" s="13"/>
      <c r="CH75" s="65"/>
      <c r="CI75" s="65"/>
      <c r="CJ75" s="65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23"/>
      <c r="DF75" s="23"/>
      <c r="DG75" s="13"/>
      <c r="DH75" s="13"/>
      <c r="DI75" s="13"/>
      <c r="DJ75" s="13"/>
      <c r="DK75" s="13"/>
      <c r="DL75" s="13"/>
      <c r="DM75" s="13"/>
      <c r="DN75" s="13"/>
      <c r="DO75" s="13"/>
      <c r="DP75" s="13"/>
    </row>
    <row r="76" spans="9:75" ht="15">
      <c r="I76" s="14"/>
      <c r="J76" s="25"/>
      <c r="N76" s="13"/>
      <c r="S76" s="14"/>
      <c r="AE76" s="14"/>
      <c r="AH76" s="14"/>
      <c r="BV76" s="23"/>
      <c r="BW76" s="23"/>
    </row>
    <row r="77" spans="9:75" ht="15">
      <c r="I77" s="14"/>
      <c r="J77" s="25"/>
      <c r="N77" s="13"/>
      <c r="S77" s="14"/>
      <c r="BV77" s="23"/>
      <c r="BW77" s="23"/>
    </row>
    <row r="78" spans="9:75" ht="15">
      <c r="I78" s="14"/>
      <c r="J78" s="25"/>
      <c r="N78" s="13"/>
      <c r="S78" s="14"/>
      <c r="BV78" s="23"/>
      <c r="BW78" s="23"/>
    </row>
    <row r="79" spans="9:75" ht="15">
      <c r="I79" s="14"/>
      <c r="J79" s="25"/>
      <c r="N79" s="13"/>
      <c r="S79" s="14"/>
      <c r="BV79" s="23"/>
      <c r="BW79" s="23"/>
    </row>
    <row r="80" spans="9:75" ht="15">
      <c r="I80" s="14"/>
      <c r="J80" s="25"/>
      <c r="N80" s="13"/>
      <c r="S80" s="14"/>
      <c r="BV80" s="23"/>
      <c r="BW80" s="23"/>
    </row>
    <row r="81" spans="9:75" ht="15">
      <c r="I81" s="14"/>
      <c r="J81" s="25"/>
      <c r="N81" s="13"/>
      <c r="S81" s="14"/>
      <c r="BV81" s="23"/>
      <c r="BW81" s="23"/>
    </row>
    <row r="82" spans="9:75" ht="15">
      <c r="I82" s="14"/>
      <c r="J82" s="25"/>
      <c r="N82" s="13"/>
      <c r="S82" s="14"/>
      <c r="BV82" s="23"/>
      <c r="BW82" s="23"/>
    </row>
    <row r="83" spans="9:75" ht="15">
      <c r="I83" s="14"/>
      <c r="J83" s="25"/>
      <c r="N83" s="13"/>
      <c r="S83" s="14"/>
      <c r="BV83" s="23"/>
      <c r="BW83" s="23"/>
    </row>
    <row r="84" spans="9:75" ht="15">
      <c r="I84" s="14"/>
      <c r="J84" s="25"/>
      <c r="N84" s="13"/>
      <c r="S84" s="14"/>
      <c r="BV84" s="23"/>
      <c r="BW84" s="23"/>
    </row>
    <row r="85" spans="9:75" ht="15">
      <c r="I85" s="14"/>
      <c r="J85" s="25"/>
      <c r="N85" s="13"/>
      <c r="S85" s="14"/>
      <c r="BV85" s="23"/>
      <c r="BW85" s="23"/>
    </row>
    <row r="86" spans="9:75" ht="15">
      <c r="I86" s="14"/>
      <c r="J86" s="25"/>
      <c r="N86" s="13"/>
      <c r="S86" s="14"/>
      <c r="BV86" s="23"/>
      <c r="BW86" s="23"/>
    </row>
    <row r="87" spans="9:75" ht="15">
      <c r="I87" s="14"/>
      <c r="J87" s="25"/>
      <c r="N87" s="13"/>
      <c r="S87" s="14"/>
      <c r="BV87" s="23"/>
      <c r="BW87" s="23"/>
    </row>
    <row r="88" spans="9:75" ht="15">
      <c r="I88" s="14"/>
      <c r="J88" s="25"/>
      <c r="N88" s="13"/>
      <c r="S88" s="14"/>
      <c r="BV88" s="23"/>
      <c r="BW88" s="23"/>
    </row>
    <row r="89" spans="9:75" ht="15">
      <c r="I89" s="14"/>
      <c r="J89" s="25"/>
      <c r="N89" s="13"/>
      <c r="S89" s="14"/>
      <c r="BV89" s="23"/>
      <c r="BW89" s="23"/>
    </row>
    <row r="90" spans="9:75" ht="15">
      <c r="I90" s="14"/>
      <c r="J90" s="25"/>
      <c r="N90" s="13"/>
      <c r="S90" s="14"/>
      <c r="BV90" s="23"/>
      <c r="BW90" s="23"/>
    </row>
    <row r="91" spans="9:75" ht="15">
      <c r="I91" s="14"/>
      <c r="J91" s="25"/>
      <c r="N91" s="13"/>
      <c r="S91" s="14"/>
      <c r="BV91" s="23"/>
      <c r="BW91" s="23"/>
    </row>
    <row r="92" spans="9:75" ht="15">
      <c r="I92" s="14"/>
      <c r="J92" s="25"/>
      <c r="N92" s="13"/>
      <c r="S92" s="14"/>
      <c r="BV92" s="23"/>
      <c r="BW92" s="23"/>
    </row>
    <row r="93" spans="9:75" ht="15">
      <c r="I93" s="14"/>
      <c r="J93" s="25"/>
      <c r="N93" s="13"/>
      <c r="S93" s="14"/>
      <c r="BV93" s="23"/>
      <c r="BW93" s="23"/>
    </row>
    <row r="94" spans="9:75" ht="15">
      <c r="I94" s="14"/>
      <c r="J94" s="25"/>
      <c r="N94" s="13"/>
      <c r="S94" s="14"/>
      <c r="BV94" s="23"/>
      <c r="BW94" s="23"/>
    </row>
    <row r="95" spans="9:75" ht="15">
      <c r="I95" s="14"/>
      <c r="J95" s="25"/>
      <c r="N95" s="13"/>
      <c r="S95" s="14"/>
      <c r="BV95" s="23"/>
      <c r="BW95" s="23"/>
    </row>
    <row r="96" spans="9:75" ht="15">
      <c r="I96" s="14"/>
      <c r="J96" s="25"/>
      <c r="N96" s="13"/>
      <c r="S96" s="14"/>
      <c r="BV96" s="23"/>
      <c r="BW96" s="23"/>
    </row>
    <row r="97" spans="9:75" ht="15">
      <c r="I97" s="14"/>
      <c r="J97" s="25"/>
      <c r="N97" s="13"/>
      <c r="S97" s="14"/>
      <c r="BV97" s="23"/>
      <c r="BW97" s="23"/>
    </row>
    <row r="98" spans="9:75" ht="15">
      <c r="I98" s="14"/>
      <c r="J98" s="25"/>
      <c r="N98" s="13"/>
      <c r="S98" s="14"/>
      <c r="BV98" s="23"/>
      <c r="BW98" s="23"/>
    </row>
    <row r="99" spans="9:75" ht="15">
      <c r="I99" s="14"/>
      <c r="J99" s="25"/>
      <c r="N99" s="13"/>
      <c r="S99" s="14"/>
      <c r="BV99" s="23"/>
      <c r="BW99" s="23"/>
    </row>
    <row r="100" spans="9:75" ht="15">
      <c r="I100" s="14"/>
      <c r="J100" s="25"/>
      <c r="N100" s="13"/>
      <c r="S100" s="14"/>
      <c r="BV100" s="23"/>
      <c r="BW100" s="23"/>
    </row>
    <row r="101" spans="11:75" ht="15">
      <c r="K101" s="13" t="s">
        <v>103</v>
      </c>
      <c r="L101" s="13" t="s">
        <v>103</v>
      </c>
      <c r="BV101" s="23"/>
      <c r="BW101" s="23"/>
    </row>
    <row r="102" spans="74:75" ht="15">
      <c r="BV102" s="23"/>
      <c r="BW102" s="23"/>
    </row>
  </sheetData>
  <sheetProtection/>
  <mergeCells count="14">
    <mergeCell ref="E64:I64"/>
    <mergeCell ref="P64:R64"/>
    <mergeCell ref="K3:M3"/>
    <mergeCell ref="W3:Y3"/>
    <mergeCell ref="E3:I3"/>
    <mergeCell ref="N3:P3"/>
    <mergeCell ref="Q3:S3"/>
    <mergeCell ref="Q4:S4"/>
    <mergeCell ref="T3:V3"/>
    <mergeCell ref="AR3:AT3"/>
    <mergeCell ref="AI3:AK3"/>
    <mergeCell ref="AL3:AN3"/>
    <mergeCell ref="AO3:AQ3"/>
    <mergeCell ref="AO4:AQ4"/>
  </mergeCells>
  <printOptions/>
  <pageMargins left="0" right="0" top="0" bottom="0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6384" width="9.140625" style="1" customWidth="1"/>
  </cols>
  <sheetData>
    <row r="4" spans="1:12" ht="15">
      <c r="A4" s="1" t="s">
        <v>30</v>
      </c>
      <c r="B4" s="1" t="s">
        <v>31</v>
      </c>
      <c r="C4" s="1" t="s">
        <v>32</v>
      </c>
      <c r="D4" s="1" t="s">
        <v>115</v>
      </c>
      <c r="E4" s="1" t="s">
        <v>116</v>
      </c>
      <c r="F4" s="1" t="s">
        <v>117</v>
      </c>
      <c r="G4" s="1" t="s">
        <v>115</v>
      </c>
      <c r="H4" s="1" t="s">
        <v>116</v>
      </c>
      <c r="I4" s="1" t="s">
        <v>117</v>
      </c>
      <c r="J4" s="1" t="s">
        <v>115</v>
      </c>
      <c r="K4" s="1" t="s">
        <v>116</v>
      </c>
      <c r="L4" s="1" t="s">
        <v>117</v>
      </c>
    </row>
    <row r="5" spans="1:12" ht="15">
      <c r="A5" s="1" t="s">
        <v>51</v>
      </c>
      <c r="D5" s="1">
        <v>18400.25</v>
      </c>
      <c r="E5" s="1">
        <v>9432.25</v>
      </c>
      <c r="F5" s="1">
        <v>8968</v>
      </c>
      <c r="G5" s="1">
        <v>18123.5</v>
      </c>
      <c r="H5" s="1">
        <v>9040.5</v>
      </c>
      <c r="I5" s="1">
        <v>9083</v>
      </c>
      <c r="J5" s="1">
        <f>G5-D5</f>
        <v>-276.75</v>
      </c>
      <c r="K5" s="1">
        <f>H5-E5</f>
        <v>-391.75</v>
      </c>
      <c r="L5" s="1">
        <f>I5-F5</f>
        <v>115</v>
      </c>
    </row>
    <row r="6" spans="1:12" ht="15">
      <c r="A6" s="1">
        <v>101107</v>
      </c>
      <c r="B6" s="1">
        <v>2132032</v>
      </c>
      <c r="C6" s="1" t="s">
        <v>52</v>
      </c>
      <c r="D6" s="1">
        <v>227</v>
      </c>
      <c r="E6" s="1">
        <v>227</v>
      </c>
      <c r="F6" s="1">
        <v>0</v>
      </c>
      <c r="G6" s="1">
        <v>224</v>
      </c>
      <c r="H6" s="1">
        <v>224</v>
      </c>
      <c r="I6" s="1">
        <v>0</v>
      </c>
      <c r="J6" s="1">
        <f aca="true" t="shared" si="0" ref="J6:J56">G6-D6</f>
        <v>-3</v>
      </c>
      <c r="K6" s="1">
        <f aca="true" t="shared" si="1" ref="K6:K56">H6-E6</f>
        <v>-3</v>
      </c>
      <c r="L6" s="1">
        <f aca="true" t="shared" si="2" ref="L6:L56">I6-F6</f>
        <v>0</v>
      </c>
    </row>
    <row r="7" spans="1:12" ht="15">
      <c r="A7" s="1">
        <v>101110</v>
      </c>
      <c r="B7" s="1">
        <v>2132189</v>
      </c>
      <c r="C7" s="1" t="s">
        <v>53</v>
      </c>
      <c r="D7" s="1">
        <v>308</v>
      </c>
      <c r="E7" s="1">
        <v>308</v>
      </c>
      <c r="F7" s="1">
        <v>0</v>
      </c>
      <c r="G7" s="1">
        <v>302</v>
      </c>
      <c r="H7" s="1">
        <v>302</v>
      </c>
      <c r="I7" s="1">
        <v>0</v>
      </c>
      <c r="J7" s="1">
        <f t="shared" si="0"/>
        <v>-6</v>
      </c>
      <c r="K7" s="1">
        <f t="shared" si="1"/>
        <v>-6</v>
      </c>
      <c r="L7" s="1">
        <f t="shared" si="2"/>
        <v>0</v>
      </c>
    </row>
    <row r="8" spans="1:12" ht="15">
      <c r="A8" s="1">
        <v>101111</v>
      </c>
      <c r="B8" s="1">
        <v>2132208</v>
      </c>
      <c r="C8" s="1" t="s">
        <v>54</v>
      </c>
      <c r="D8" s="1">
        <v>374</v>
      </c>
      <c r="E8" s="1">
        <v>374</v>
      </c>
      <c r="F8" s="1">
        <v>0</v>
      </c>
      <c r="G8" s="1">
        <v>332</v>
      </c>
      <c r="H8" s="1">
        <v>332</v>
      </c>
      <c r="I8" s="1">
        <v>0</v>
      </c>
      <c r="J8" s="1">
        <f t="shared" si="0"/>
        <v>-42</v>
      </c>
      <c r="K8" s="1">
        <f t="shared" si="1"/>
        <v>-42</v>
      </c>
      <c r="L8" s="1">
        <f t="shared" si="2"/>
        <v>0</v>
      </c>
    </row>
    <row r="9" spans="1:12" ht="15">
      <c r="A9" s="1">
        <v>101115</v>
      </c>
      <c r="B9" s="1">
        <v>2132778</v>
      </c>
      <c r="C9" s="1" t="s">
        <v>55</v>
      </c>
      <c r="D9" s="1">
        <v>314</v>
      </c>
      <c r="E9" s="1">
        <v>314</v>
      </c>
      <c r="F9" s="1">
        <v>0</v>
      </c>
      <c r="G9" s="1">
        <v>291</v>
      </c>
      <c r="H9" s="1">
        <v>291</v>
      </c>
      <c r="I9" s="1">
        <v>0</v>
      </c>
      <c r="J9" s="1">
        <f t="shared" si="0"/>
        <v>-23</v>
      </c>
      <c r="K9" s="1">
        <f t="shared" si="1"/>
        <v>-23</v>
      </c>
      <c r="L9" s="1">
        <f t="shared" si="2"/>
        <v>0</v>
      </c>
    </row>
    <row r="10" spans="1:12" ht="15">
      <c r="A10" s="1">
        <v>101116</v>
      </c>
      <c r="B10" s="1">
        <v>2132799</v>
      </c>
      <c r="C10" s="1" t="s">
        <v>56</v>
      </c>
      <c r="D10" s="1">
        <v>359</v>
      </c>
      <c r="E10" s="1">
        <v>359</v>
      </c>
      <c r="F10" s="1">
        <v>0</v>
      </c>
      <c r="G10" s="1">
        <v>330</v>
      </c>
      <c r="H10" s="1">
        <v>330</v>
      </c>
      <c r="I10" s="1">
        <v>0</v>
      </c>
      <c r="J10" s="1">
        <f t="shared" si="0"/>
        <v>-29</v>
      </c>
      <c r="K10" s="1">
        <f t="shared" si="1"/>
        <v>-29</v>
      </c>
      <c r="L10" s="1">
        <f t="shared" si="2"/>
        <v>0</v>
      </c>
    </row>
    <row r="11" spans="1:12" ht="15">
      <c r="A11" s="1">
        <v>101117</v>
      </c>
      <c r="B11" s="1">
        <v>2132816</v>
      </c>
      <c r="C11" s="1" t="s">
        <v>57</v>
      </c>
      <c r="D11" s="1">
        <v>165</v>
      </c>
      <c r="E11" s="1">
        <v>165</v>
      </c>
      <c r="F11" s="1">
        <v>0</v>
      </c>
      <c r="G11" s="1">
        <v>169</v>
      </c>
      <c r="H11" s="1">
        <v>169</v>
      </c>
      <c r="I11" s="1">
        <v>0</v>
      </c>
      <c r="J11" s="1">
        <f t="shared" si="0"/>
        <v>4</v>
      </c>
      <c r="K11" s="1">
        <f t="shared" si="1"/>
        <v>4</v>
      </c>
      <c r="L11" s="1">
        <f t="shared" si="2"/>
        <v>0</v>
      </c>
    </row>
    <row r="12" spans="1:12" ht="15">
      <c r="A12" s="1">
        <v>101120</v>
      </c>
      <c r="B12" s="1">
        <v>2132844</v>
      </c>
      <c r="C12" s="1" t="s">
        <v>58</v>
      </c>
      <c r="D12" s="1">
        <v>279</v>
      </c>
      <c r="E12" s="1">
        <v>279</v>
      </c>
      <c r="F12" s="1">
        <v>0</v>
      </c>
      <c r="G12" s="1">
        <v>278</v>
      </c>
      <c r="H12" s="1">
        <v>278</v>
      </c>
      <c r="I12" s="1">
        <v>0</v>
      </c>
      <c r="J12" s="1">
        <f t="shared" si="0"/>
        <v>-1</v>
      </c>
      <c r="K12" s="1">
        <f t="shared" si="1"/>
        <v>-1</v>
      </c>
      <c r="L12" s="1">
        <f t="shared" si="2"/>
        <v>0</v>
      </c>
    </row>
    <row r="13" spans="1:12" ht="15">
      <c r="A13" s="1">
        <v>101121</v>
      </c>
      <c r="B13" s="1">
        <v>2133306</v>
      </c>
      <c r="C13" s="1" t="s">
        <v>59</v>
      </c>
      <c r="D13" s="1">
        <v>190</v>
      </c>
      <c r="E13" s="1">
        <v>190</v>
      </c>
      <c r="F13" s="1">
        <v>0</v>
      </c>
      <c r="G13" s="1">
        <v>175</v>
      </c>
      <c r="H13" s="1">
        <v>175</v>
      </c>
      <c r="I13" s="1">
        <v>0</v>
      </c>
      <c r="J13" s="1">
        <f t="shared" si="0"/>
        <v>-15</v>
      </c>
      <c r="K13" s="1">
        <f t="shared" si="1"/>
        <v>-15</v>
      </c>
      <c r="L13" s="1">
        <f t="shared" si="2"/>
        <v>0</v>
      </c>
    </row>
    <row r="14" spans="1:12" ht="15">
      <c r="A14" s="1">
        <v>101122</v>
      </c>
      <c r="B14" s="1">
        <v>2133316</v>
      </c>
      <c r="C14" s="1" t="s">
        <v>60</v>
      </c>
      <c r="D14" s="1">
        <v>148</v>
      </c>
      <c r="E14" s="1">
        <v>148</v>
      </c>
      <c r="F14" s="1">
        <v>0</v>
      </c>
      <c r="G14" s="1">
        <v>128</v>
      </c>
      <c r="H14" s="1">
        <v>128</v>
      </c>
      <c r="I14" s="1">
        <v>0</v>
      </c>
      <c r="J14" s="1">
        <f t="shared" si="0"/>
        <v>-20</v>
      </c>
      <c r="K14" s="1">
        <f t="shared" si="1"/>
        <v>-20</v>
      </c>
      <c r="L14" s="1">
        <f t="shared" si="2"/>
        <v>0</v>
      </c>
    </row>
    <row r="15" spans="1:12" ht="15">
      <c r="A15" s="1">
        <v>101123</v>
      </c>
      <c r="B15" s="1">
        <v>2133351</v>
      </c>
      <c r="C15" s="1" t="s">
        <v>61</v>
      </c>
      <c r="D15" s="1">
        <v>203</v>
      </c>
      <c r="E15" s="1">
        <v>203</v>
      </c>
      <c r="F15" s="1">
        <v>0</v>
      </c>
      <c r="G15" s="1">
        <v>203</v>
      </c>
      <c r="H15" s="1">
        <v>203</v>
      </c>
      <c r="I15" s="1">
        <v>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1:12" ht="15">
      <c r="A16" s="1">
        <v>101124</v>
      </c>
      <c r="B16" s="1">
        <v>2133381</v>
      </c>
      <c r="C16" s="1" t="s">
        <v>62</v>
      </c>
      <c r="D16" s="1">
        <v>181</v>
      </c>
      <c r="E16" s="1">
        <v>181</v>
      </c>
      <c r="F16" s="1">
        <v>0</v>
      </c>
      <c r="G16" s="1">
        <v>162</v>
      </c>
      <c r="H16" s="1">
        <v>162</v>
      </c>
      <c r="I16" s="1">
        <v>0</v>
      </c>
      <c r="J16" s="1">
        <f t="shared" si="0"/>
        <v>-19</v>
      </c>
      <c r="K16" s="1">
        <f t="shared" si="1"/>
        <v>-19</v>
      </c>
      <c r="L16" s="1">
        <f t="shared" si="2"/>
        <v>0</v>
      </c>
    </row>
    <row r="17" spans="1:12" ht="15">
      <c r="A17" s="1">
        <v>101125</v>
      </c>
      <c r="B17" s="1">
        <v>2133414</v>
      </c>
      <c r="C17" s="1" t="s">
        <v>63</v>
      </c>
      <c r="D17" s="1">
        <v>207</v>
      </c>
      <c r="E17" s="1">
        <v>207</v>
      </c>
      <c r="F17" s="1">
        <v>0</v>
      </c>
      <c r="G17" s="1">
        <v>202</v>
      </c>
      <c r="H17" s="1">
        <v>202</v>
      </c>
      <c r="I17" s="1">
        <v>0</v>
      </c>
      <c r="J17" s="1">
        <f t="shared" si="0"/>
        <v>-5</v>
      </c>
      <c r="K17" s="1">
        <f t="shared" si="1"/>
        <v>-5</v>
      </c>
      <c r="L17" s="1">
        <f t="shared" si="2"/>
        <v>0</v>
      </c>
    </row>
    <row r="18" spans="1:12" ht="15">
      <c r="A18" s="1">
        <v>101126</v>
      </c>
      <c r="B18" s="1">
        <v>2133418</v>
      </c>
      <c r="C18" s="1" t="s">
        <v>64</v>
      </c>
      <c r="D18" s="1">
        <v>112</v>
      </c>
      <c r="E18" s="1">
        <v>112</v>
      </c>
      <c r="F18" s="1">
        <v>0</v>
      </c>
      <c r="G18" s="1">
        <v>117</v>
      </c>
      <c r="H18" s="1">
        <v>117</v>
      </c>
      <c r="I18" s="1">
        <v>0</v>
      </c>
      <c r="J18" s="1">
        <f t="shared" si="0"/>
        <v>5</v>
      </c>
      <c r="K18" s="1">
        <f t="shared" si="1"/>
        <v>5</v>
      </c>
      <c r="L18" s="1">
        <f t="shared" si="2"/>
        <v>0</v>
      </c>
    </row>
    <row r="19" spans="1:12" ht="15">
      <c r="A19" s="1">
        <v>101127</v>
      </c>
      <c r="B19" s="1">
        <v>2133424</v>
      </c>
      <c r="C19" s="1" t="s">
        <v>65</v>
      </c>
      <c r="D19" s="1">
        <v>200</v>
      </c>
      <c r="E19" s="1">
        <v>200</v>
      </c>
      <c r="F19" s="1">
        <v>0</v>
      </c>
      <c r="G19" s="1">
        <v>197</v>
      </c>
      <c r="H19" s="1">
        <v>197</v>
      </c>
      <c r="I19" s="1">
        <v>0</v>
      </c>
      <c r="J19" s="1">
        <f t="shared" si="0"/>
        <v>-3</v>
      </c>
      <c r="K19" s="1">
        <f t="shared" si="1"/>
        <v>-3</v>
      </c>
      <c r="L19" s="1">
        <f t="shared" si="2"/>
        <v>0</v>
      </c>
    </row>
    <row r="20" spans="1:12" ht="15">
      <c r="A20" s="1">
        <v>101128</v>
      </c>
      <c r="B20" s="1">
        <v>2133432</v>
      </c>
      <c r="C20" s="1" t="s">
        <v>66</v>
      </c>
      <c r="D20" s="1">
        <v>240</v>
      </c>
      <c r="E20" s="1">
        <v>240</v>
      </c>
      <c r="F20" s="1">
        <v>0</v>
      </c>
      <c r="G20" s="1">
        <v>230</v>
      </c>
      <c r="H20" s="1">
        <v>230</v>
      </c>
      <c r="I20" s="1">
        <v>0</v>
      </c>
      <c r="J20" s="1">
        <f t="shared" si="0"/>
        <v>-10</v>
      </c>
      <c r="K20" s="1">
        <f t="shared" si="1"/>
        <v>-10</v>
      </c>
      <c r="L20" s="1">
        <f t="shared" si="2"/>
        <v>0</v>
      </c>
    </row>
    <row r="21" spans="1:12" ht="15">
      <c r="A21" s="1">
        <v>101129</v>
      </c>
      <c r="B21" s="1">
        <v>2133440</v>
      </c>
      <c r="C21" s="1" t="s">
        <v>67</v>
      </c>
      <c r="D21" s="1">
        <v>177</v>
      </c>
      <c r="E21" s="1">
        <v>177</v>
      </c>
      <c r="F21" s="1">
        <v>0</v>
      </c>
      <c r="G21" s="1">
        <v>180</v>
      </c>
      <c r="H21" s="1">
        <v>180</v>
      </c>
      <c r="I21" s="1">
        <v>0</v>
      </c>
      <c r="J21" s="1">
        <f t="shared" si="0"/>
        <v>3</v>
      </c>
      <c r="K21" s="1">
        <f t="shared" si="1"/>
        <v>3</v>
      </c>
      <c r="L21" s="1">
        <f t="shared" si="2"/>
        <v>0</v>
      </c>
    </row>
    <row r="22" spans="1:12" ht="15">
      <c r="A22" s="1">
        <v>101130</v>
      </c>
      <c r="B22" s="1">
        <v>2133446</v>
      </c>
      <c r="C22" s="1" t="s">
        <v>68</v>
      </c>
      <c r="D22" s="1">
        <v>151</v>
      </c>
      <c r="E22" s="1">
        <v>151</v>
      </c>
      <c r="F22" s="1">
        <v>0</v>
      </c>
      <c r="G22" s="1">
        <v>138</v>
      </c>
      <c r="H22" s="1">
        <v>138</v>
      </c>
      <c r="I22" s="1">
        <v>0</v>
      </c>
      <c r="J22" s="1">
        <f t="shared" si="0"/>
        <v>-13</v>
      </c>
      <c r="K22" s="1">
        <f t="shared" si="1"/>
        <v>-13</v>
      </c>
      <c r="L22" s="1">
        <f t="shared" si="2"/>
        <v>0</v>
      </c>
    </row>
    <row r="23" spans="1:12" ht="15">
      <c r="A23" s="1">
        <v>101131</v>
      </c>
      <c r="B23" s="1">
        <v>2133451</v>
      </c>
      <c r="C23" s="1" t="s">
        <v>69</v>
      </c>
      <c r="D23" s="1">
        <v>172</v>
      </c>
      <c r="E23" s="1">
        <v>172</v>
      </c>
      <c r="F23" s="1">
        <v>0</v>
      </c>
      <c r="G23" s="1">
        <v>146</v>
      </c>
      <c r="H23" s="1">
        <v>146</v>
      </c>
      <c r="I23" s="1">
        <v>0</v>
      </c>
      <c r="J23" s="1">
        <f t="shared" si="0"/>
        <v>-26</v>
      </c>
      <c r="K23" s="1">
        <f t="shared" si="1"/>
        <v>-26</v>
      </c>
      <c r="L23" s="1">
        <f t="shared" si="2"/>
        <v>0</v>
      </c>
    </row>
    <row r="24" spans="1:12" ht="15">
      <c r="A24" s="1">
        <v>101132</v>
      </c>
      <c r="B24" s="1">
        <v>2133453</v>
      </c>
      <c r="C24" s="1" t="s">
        <v>70</v>
      </c>
      <c r="D24" s="1">
        <v>151</v>
      </c>
      <c r="E24" s="1">
        <v>151</v>
      </c>
      <c r="F24" s="1">
        <v>0</v>
      </c>
      <c r="G24" s="1">
        <v>151</v>
      </c>
      <c r="H24" s="1">
        <v>151</v>
      </c>
      <c r="I24" s="1">
        <v>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1:12" ht="15">
      <c r="A25" s="1">
        <v>101133</v>
      </c>
      <c r="B25" s="1">
        <v>2133473</v>
      </c>
      <c r="C25" s="1" t="s">
        <v>71</v>
      </c>
      <c r="D25" s="1">
        <v>261</v>
      </c>
      <c r="E25" s="1">
        <v>261</v>
      </c>
      <c r="F25" s="1">
        <v>0</v>
      </c>
      <c r="G25" s="1">
        <v>255.5</v>
      </c>
      <c r="H25" s="1">
        <v>255.5</v>
      </c>
      <c r="I25" s="1">
        <v>0</v>
      </c>
      <c r="J25" s="1">
        <f t="shared" si="0"/>
        <v>-5.5</v>
      </c>
      <c r="K25" s="1">
        <f t="shared" si="1"/>
        <v>-5.5</v>
      </c>
      <c r="L25" s="1">
        <f t="shared" si="2"/>
        <v>0</v>
      </c>
    </row>
    <row r="26" spans="1:12" ht="15">
      <c r="A26" s="1">
        <v>101134</v>
      </c>
      <c r="B26" s="1">
        <v>2133496</v>
      </c>
      <c r="C26" s="1" t="s">
        <v>72</v>
      </c>
      <c r="D26" s="1">
        <v>175</v>
      </c>
      <c r="E26" s="1">
        <v>175</v>
      </c>
      <c r="F26" s="1">
        <v>0</v>
      </c>
      <c r="G26" s="1">
        <v>177</v>
      </c>
      <c r="H26" s="1">
        <v>177</v>
      </c>
      <c r="I26" s="1">
        <v>0</v>
      </c>
      <c r="J26" s="1">
        <f t="shared" si="0"/>
        <v>2</v>
      </c>
      <c r="K26" s="1">
        <f t="shared" si="1"/>
        <v>2</v>
      </c>
      <c r="L26" s="1">
        <f t="shared" si="2"/>
        <v>0</v>
      </c>
    </row>
    <row r="27" spans="1:12" ht="15">
      <c r="A27" s="1">
        <v>101135</v>
      </c>
      <c r="B27" s="1">
        <v>2133511</v>
      </c>
      <c r="C27" s="1" t="s">
        <v>73</v>
      </c>
      <c r="D27" s="1">
        <v>149</v>
      </c>
      <c r="E27" s="1">
        <v>149</v>
      </c>
      <c r="F27" s="1">
        <v>0</v>
      </c>
      <c r="G27" s="1">
        <v>155</v>
      </c>
      <c r="H27" s="1">
        <v>155</v>
      </c>
      <c r="I27" s="1">
        <v>0</v>
      </c>
      <c r="J27" s="1">
        <f t="shared" si="0"/>
        <v>6</v>
      </c>
      <c r="K27" s="1">
        <f t="shared" si="1"/>
        <v>6</v>
      </c>
      <c r="L27" s="1">
        <f t="shared" si="2"/>
        <v>0</v>
      </c>
    </row>
    <row r="28" spans="1:12" ht="15">
      <c r="A28" s="1">
        <v>101136</v>
      </c>
      <c r="B28" s="1">
        <v>2133520</v>
      </c>
      <c r="C28" s="1" t="s">
        <v>74</v>
      </c>
      <c r="D28" s="1">
        <v>166</v>
      </c>
      <c r="E28" s="1">
        <v>166</v>
      </c>
      <c r="F28" s="1">
        <v>0</v>
      </c>
      <c r="G28" s="1">
        <v>153</v>
      </c>
      <c r="H28" s="1">
        <v>153</v>
      </c>
      <c r="I28" s="1">
        <v>0</v>
      </c>
      <c r="J28" s="1">
        <f t="shared" si="0"/>
        <v>-13</v>
      </c>
      <c r="K28" s="1">
        <f t="shared" si="1"/>
        <v>-13</v>
      </c>
      <c r="L28" s="1">
        <f t="shared" si="2"/>
        <v>0</v>
      </c>
    </row>
    <row r="29" spans="1:12" ht="15">
      <c r="A29" s="1">
        <v>101137</v>
      </c>
      <c r="B29" s="1">
        <v>2133532</v>
      </c>
      <c r="C29" s="1" t="s">
        <v>75</v>
      </c>
      <c r="D29" s="1">
        <v>251</v>
      </c>
      <c r="E29" s="1">
        <v>251</v>
      </c>
      <c r="F29" s="1">
        <v>0</v>
      </c>
      <c r="G29" s="1">
        <v>210</v>
      </c>
      <c r="H29" s="1">
        <v>210</v>
      </c>
      <c r="I29" s="1">
        <v>0</v>
      </c>
      <c r="J29" s="1">
        <f t="shared" si="0"/>
        <v>-41</v>
      </c>
      <c r="K29" s="1">
        <f t="shared" si="1"/>
        <v>-41</v>
      </c>
      <c r="L29" s="1">
        <f t="shared" si="2"/>
        <v>0</v>
      </c>
    </row>
    <row r="30" spans="1:12" ht="15">
      <c r="A30" s="1">
        <v>101138</v>
      </c>
      <c r="B30" s="1">
        <v>2133539</v>
      </c>
      <c r="C30" s="1" t="s">
        <v>76</v>
      </c>
      <c r="D30" s="1">
        <v>175</v>
      </c>
      <c r="E30" s="1">
        <v>175</v>
      </c>
      <c r="F30" s="1">
        <v>0</v>
      </c>
      <c r="G30" s="1">
        <v>167</v>
      </c>
      <c r="H30" s="1">
        <v>167</v>
      </c>
      <c r="I30" s="1">
        <v>0</v>
      </c>
      <c r="J30" s="1">
        <f t="shared" si="0"/>
        <v>-8</v>
      </c>
      <c r="K30" s="1">
        <f t="shared" si="1"/>
        <v>-8</v>
      </c>
      <c r="L30" s="1">
        <f t="shared" si="2"/>
        <v>0</v>
      </c>
    </row>
    <row r="31" spans="1:12" ht="15">
      <c r="A31" s="1">
        <v>101139</v>
      </c>
      <c r="B31" s="1">
        <v>2133580</v>
      </c>
      <c r="C31" s="1" t="s">
        <v>77</v>
      </c>
      <c r="D31" s="1">
        <v>195</v>
      </c>
      <c r="E31" s="1">
        <v>195</v>
      </c>
      <c r="F31" s="1">
        <v>0</v>
      </c>
      <c r="G31" s="1">
        <v>190</v>
      </c>
      <c r="H31" s="1">
        <v>190</v>
      </c>
      <c r="I31" s="1">
        <v>0</v>
      </c>
      <c r="J31" s="1">
        <f t="shared" si="0"/>
        <v>-5</v>
      </c>
      <c r="K31" s="1">
        <f t="shared" si="1"/>
        <v>-5</v>
      </c>
      <c r="L31" s="1">
        <f t="shared" si="2"/>
        <v>0</v>
      </c>
    </row>
    <row r="32" spans="1:12" ht="15">
      <c r="A32" s="1">
        <v>101140</v>
      </c>
      <c r="B32" s="1">
        <v>2133582</v>
      </c>
      <c r="C32" s="1" t="s">
        <v>78</v>
      </c>
      <c r="D32" s="1">
        <v>294</v>
      </c>
      <c r="E32" s="1">
        <v>294</v>
      </c>
      <c r="F32" s="1">
        <v>0</v>
      </c>
      <c r="G32" s="1">
        <v>287.5</v>
      </c>
      <c r="H32" s="1">
        <v>287.5</v>
      </c>
      <c r="I32" s="1">
        <v>0</v>
      </c>
      <c r="J32" s="1">
        <f t="shared" si="0"/>
        <v>-6.5</v>
      </c>
      <c r="K32" s="1">
        <f t="shared" si="1"/>
        <v>-6.5</v>
      </c>
      <c r="L32" s="1">
        <f t="shared" si="2"/>
        <v>0</v>
      </c>
    </row>
    <row r="33" spans="1:12" ht="15">
      <c r="A33" s="1">
        <v>101141</v>
      </c>
      <c r="B33" s="1">
        <v>2133590</v>
      </c>
      <c r="C33" s="1" t="s">
        <v>79</v>
      </c>
      <c r="D33" s="1">
        <v>193</v>
      </c>
      <c r="E33" s="1">
        <v>193</v>
      </c>
      <c r="F33" s="1">
        <v>0</v>
      </c>
      <c r="G33" s="1">
        <v>190.5</v>
      </c>
      <c r="H33" s="1">
        <v>190.5</v>
      </c>
      <c r="I33" s="1">
        <v>0</v>
      </c>
      <c r="J33" s="1">
        <f t="shared" si="0"/>
        <v>-2.5</v>
      </c>
      <c r="K33" s="1">
        <f t="shared" si="1"/>
        <v>-2.5</v>
      </c>
      <c r="L33" s="1">
        <f t="shared" si="2"/>
        <v>0</v>
      </c>
    </row>
    <row r="34" spans="1:12" ht="15">
      <c r="A34" s="1">
        <v>101142</v>
      </c>
      <c r="B34" s="1">
        <v>2133598</v>
      </c>
      <c r="C34" s="1" t="s">
        <v>80</v>
      </c>
      <c r="D34" s="1">
        <v>142</v>
      </c>
      <c r="E34" s="1">
        <v>142</v>
      </c>
      <c r="F34" s="1">
        <v>0</v>
      </c>
      <c r="G34" s="1">
        <v>127</v>
      </c>
      <c r="H34" s="1">
        <v>127</v>
      </c>
      <c r="I34" s="1">
        <v>0</v>
      </c>
      <c r="J34" s="1">
        <f t="shared" si="0"/>
        <v>-15</v>
      </c>
      <c r="K34" s="1">
        <f t="shared" si="1"/>
        <v>-15</v>
      </c>
      <c r="L34" s="1">
        <f t="shared" si="2"/>
        <v>0</v>
      </c>
    </row>
    <row r="35" spans="1:12" ht="15">
      <c r="A35" s="1">
        <v>101143</v>
      </c>
      <c r="B35" s="1">
        <v>2133610</v>
      </c>
      <c r="C35" s="1" t="s">
        <v>81</v>
      </c>
      <c r="D35" s="1">
        <v>205</v>
      </c>
      <c r="E35" s="1">
        <v>205</v>
      </c>
      <c r="F35" s="1">
        <v>0</v>
      </c>
      <c r="G35" s="1">
        <v>209</v>
      </c>
      <c r="H35" s="1">
        <v>209</v>
      </c>
      <c r="I35" s="1">
        <v>0</v>
      </c>
      <c r="J35" s="1">
        <f t="shared" si="0"/>
        <v>4</v>
      </c>
      <c r="K35" s="1">
        <f t="shared" si="1"/>
        <v>4</v>
      </c>
      <c r="L35" s="1">
        <f t="shared" si="2"/>
        <v>0</v>
      </c>
    </row>
    <row r="36" spans="1:12" ht="15">
      <c r="A36" s="1">
        <v>101144</v>
      </c>
      <c r="B36" s="1">
        <v>2133611</v>
      </c>
      <c r="C36" s="1" t="s">
        <v>82</v>
      </c>
      <c r="D36" s="1">
        <v>179</v>
      </c>
      <c r="E36" s="1">
        <v>179</v>
      </c>
      <c r="F36" s="1">
        <v>0</v>
      </c>
      <c r="G36" s="1">
        <v>159</v>
      </c>
      <c r="H36" s="1">
        <v>159</v>
      </c>
      <c r="I36" s="1">
        <v>0</v>
      </c>
      <c r="J36" s="1">
        <f t="shared" si="0"/>
        <v>-20</v>
      </c>
      <c r="K36" s="1">
        <f t="shared" si="1"/>
        <v>-20</v>
      </c>
      <c r="L36" s="1">
        <f t="shared" si="2"/>
        <v>0</v>
      </c>
    </row>
    <row r="37" spans="1:12" ht="15">
      <c r="A37" s="1">
        <v>101146</v>
      </c>
      <c r="B37" s="1">
        <v>2133623</v>
      </c>
      <c r="C37" s="1" t="s">
        <v>83</v>
      </c>
      <c r="D37" s="1">
        <v>167</v>
      </c>
      <c r="E37" s="1">
        <v>167</v>
      </c>
      <c r="F37" s="1">
        <v>0</v>
      </c>
      <c r="G37" s="1">
        <v>160</v>
      </c>
      <c r="H37" s="1">
        <v>160</v>
      </c>
      <c r="I37" s="1">
        <v>0</v>
      </c>
      <c r="J37" s="1">
        <f t="shared" si="0"/>
        <v>-7</v>
      </c>
      <c r="K37" s="1">
        <f t="shared" si="1"/>
        <v>-7</v>
      </c>
      <c r="L37" s="1">
        <f t="shared" si="2"/>
        <v>0</v>
      </c>
    </row>
    <row r="38" spans="1:12" ht="15">
      <c r="A38" s="1">
        <v>101147</v>
      </c>
      <c r="B38" s="1">
        <v>2133653</v>
      </c>
      <c r="C38" s="1" t="s">
        <v>84</v>
      </c>
      <c r="D38" s="1">
        <v>195</v>
      </c>
      <c r="E38" s="1">
        <v>195</v>
      </c>
      <c r="F38" s="1">
        <v>0</v>
      </c>
      <c r="G38" s="1">
        <v>189</v>
      </c>
      <c r="H38" s="1">
        <v>189</v>
      </c>
      <c r="I38" s="1">
        <v>0</v>
      </c>
      <c r="J38" s="1">
        <f t="shared" si="0"/>
        <v>-6</v>
      </c>
      <c r="K38" s="1">
        <f t="shared" si="1"/>
        <v>-6</v>
      </c>
      <c r="L38" s="1">
        <f t="shared" si="2"/>
        <v>0</v>
      </c>
    </row>
    <row r="39" spans="1:12" ht="15">
      <c r="A39" s="1">
        <v>101154</v>
      </c>
      <c r="B39" s="1">
        <v>2134723</v>
      </c>
      <c r="C39" s="1" t="s">
        <v>85</v>
      </c>
      <c r="D39" s="1">
        <v>858</v>
      </c>
      <c r="E39" s="1">
        <v>0</v>
      </c>
      <c r="F39" s="1">
        <v>858</v>
      </c>
      <c r="G39" s="1">
        <v>890</v>
      </c>
      <c r="H39" s="1">
        <v>0</v>
      </c>
      <c r="I39" s="1">
        <v>890</v>
      </c>
      <c r="J39" s="1">
        <f t="shared" si="0"/>
        <v>32</v>
      </c>
      <c r="K39" s="1">
        <f t="shared" si="1"/>
        <v>0</v>
      </c>
      <c r="L39" s="1">
        <f t="shared" si="2"/>
        <v>32</v>
      </c>
    </row>
    <row r="40" spans="1:12" ht="15">
      <c r="A40" s="1">
        <v>137323</v>
      </c>
      <c r="B40" s="1">
        <v>2132000</v>
      </c>
      <c r="C40" s="1" t="s">
        <v>86</v>
      </c>
      <c r="D40" s="1">
        <v>411</v>
      </c>
      <c r="E40" s="1">
        <v>411</v>
      </c>
      <c r="F40" s="1">
        <v>0</v>
      </c>
      <c r="G40" s="1">
        <v>411</v>
      </c>
      <c r="H40" s="1">
        <v>411</v>
      </c>
      <c r="I40" s="1">
        <v>0</v>
      </c>
      <c r="J40" s="1">
        <f t="shared" si="0"/>
        <v>0</v>
      </c>
      <c r="K40" s="1">
        <f t="shared" si="1"/>
        <v>0</v>
      </c>
      <c r="L40" s="1">
        <f t="shared" si="2"/>
        <v>0</v>
      </c>
    </row>
    <row r="41" spans="1:12" ht="15">
      <c r="A41" s="1">
        <v>139824</v>
      </c>
      <c r="B41" s="1">
        <v>2132002</v>
      </c>
      <c r="C41" s="1" t="s">
        <v>87</v>
      </c>
      <c r="D41" s="1">
        <v>131</v>
      </c>
      <c r="E41" s="1">
        <v>131</v>
      </c>
      <c r="F41" s="1">
        <v>0</v>
      </c>
      <c r="G41" s="1">
        <v>114</v>
      </c>
      <c r="H41" s="1">
        <v>114</v>
      </c>
      <c r="I41" s="1">
        <v>0</v>
      </c>
      <c r="J41" s="1">
        <f t="shared" si="0"/>
        <v>-17</v>
      </c>
      <c r="K41" s="1">
        <f t="shared" si="1"/>
        <v>-17</v>
      </c>
      <c r="L41" s="1">
        <f t="shared" si="2"/>
        <v>0</v>
      </c>
    </row>
    <row r="42" spans="1:12" ht="15">
      <c r="A42" s="1">
        <v>139898</v>
      </c>
      <c r="B42" s="1">
        <v>2132003</v>
      </c>
      <c r="C42" s="1" t="s">
        <v>88</v>
      </c>
      <c r="D42" s="1">
        <v>305.25</v>
      </c>
      <c r="E42" s="1">
        <v>305.25</v>
      </c>
      <c r="F42" s="1">
        <v>0</v>
      </c>
      <c r="G42" s="1">
        <v>326</v>
      </c>
      <c r="H42" s="1">
        <v>326</v>
      </c>
      <c r="I42" s="1">
        <v>0</v>
      </c>
      <c r="J42" s="1">
        <f t="shared" si="0"/>
        <v>20.75</v>
      </c>
      <c r="K42" s="1">
        <f t="shared" si="1"/>
        <v>20.75</v>
      </c>
      <c r="L42" s="1">
        <f t="shared" si="2"/>
        <v>0</v>
      </c>
    </row>
    <row r="43" spans="1:12" ht="15">
      <c r="A43" s="1">
        <v>139940</v>
      </c>
      <c r="B43" s="1">
        <v>2132004</v>
      </c>
      <c r="C43" s="1" t="s">
        <v>89</v>
      </c>
      <c r="D43" s="1">
        <v>183</v>
      </c>
      <c r="E43" s="1">
        <v>183</v>
      </c>
      <c r="F43" s="1">
        <v>0</v>
      </c>
      <c r="G43" s="1">
        <v>184</v>
      </c>
      <c r="H43" s="1">
        <v>184</v>
      </c>
      <c r="I43" s="1">
        <v>0</v>
      </c>
      <c r="J43" s="1">
        <f t="shared" si="0"/>
        <v>1</v>
      </c>
      <c r="K43" s="1">
        <f t="shared" si="1"/>
        <v>1</v>
      </c>
      <c r="L43" s="1">
        <f t="shared" si="2"/>
        <v>0</v>
      </c>
    </row>
    <row r="44" spans="1:12" ht="15">
      <c r="A44" s="1">
        <v>140050</v>
      </c>
      <c r="B44" s="1">
        <v>2132244</v>
      </c>
      <c r="C44" s="1" t="s">
        <v>90</v>
      </c>
      <c r="D44" s="1">
        <v>594</v>
      </c>
      <c r="E44" s="1">
        <v>594</v>
      </c>
      <c r="F44" s="1">
        <v>0</v>
      </c>
      <c r="G44" s="1">
        <v>569</v>
      </c>
      <c r="H44" s="1">
        <v>569</v>
      </c>
      <c r="I44" s="1">
        <v>0</v>
      </c>
      <c r="J44" s="1">
        <f t="shared" si="0"/>
        <v>-25</v>
      </c>
      <c r="K44" s="1">
        <f t="shared" si="1"/>
        <v>-25</v>
      </c>
      <c r="L44" s="1">
        <f t="shared" si="2"/>
        <v>0</v>
      </c>
    </row>
    <row r="45" spans="1:12" ht="15">
      <c r="A45" s="1">
        <v>138683</v>
      </c>
      <c r="B45" s="1">
        <v>2132418</v>
      </c>
      <c r="C45" s="1" t="s">
        <v>91</v>
      </c>
      <c r="D45" s="1">
        <v>321</v>
      </c>
      <c r="E45" s="1">
        <v>321</v>
      </c>
      <c r="F45" s="1">
        <v>0</v>
      </c>
      <c r="G45" s="1">
        <v>297</v>
      </c>
      <c r="H45" s="1">
        <v>297</v>
      </c>
      <c r="I45" s="1">
        <v>0</v>
      </c>
      <c r="J45" s="1">
        <f t="shared" si="0"/>
        <v>-24</v>
      </c>
      <c r="K45" s="1">
        <f t="shared" si="1"/>
        <v>-24</v>
      </c>
      <c r="L45" s="1">
        <f t="shared" si="2"/>
        <v>0</v>
      </c>
    </row>
    <row r="46" spans="1:12" ht="15">
      <c r="A46" s="1">
        <v>140884</v>
      </c>
      <c r="B46" s="1">
        <v>2134000</v>
      </c>
      <c r="C46" s="1" t="s">
        <v>92</v>
      </c>
      <c r="D46" s="1">
        <v>572</v>
      </c>
      <c r="E46" s="1">
        <v>0</v>
      </c>
      <c r="F46" s="1">
        <v>572</v>
      </c>
      <c r="G46" s="1">
        <v>569</v>
      </c>
      <c r="H46" s="1">
        <v>0</v>
      </c>
      <c r="I46" s="1">
        <v>569</v>
      </c>
      <c r="J46" s="1">
        <f t="shared" si="0"/>
        <v>-3</v>
      </c>
      <c r="K46" s="1">
        <f t="shared" si="1"/>
        <v>0</v>
      </c>
      <c r="L46" s="1">
        <f t="shared" si="2"/>
        <v>-3</v>
      </c>
    </row>
    <row r="47" spans="1:12" ht="15">
      <c r="A47" s="1">
        <v>144819</v>
      </c>
      <c r="B47" s="1">
        <v>2134003</v>
      </c>
      <c r="C47" s="1" t="s">
        <v>93</v>
      </c>
      <c r="D47" s="1">
        <v>81</v>
      </c>
      <c r="E47" s="1">
        <v>0</v>
      </c>
      <c r="F47" s="1">
        <v>81</v>
      </c>
      <c r="G47" s="1">
        <v>59</v>
      </c>
      <c r="H47" s="1">
        <v>0</v>
      </c>
      <c r="I47" s="1">
        <v>59</v>
      </c>
      <c r="J47" s="1">
        <f t="shared" si="0"/>
        <v>-22</v>
      </c>
      <c r="K47" s="1">
        <f t="shared" si="1"/>
        <v>0</v>
      </c>
      <c r="L47" s="1">
        <f t="shared" si="2"/>
        <v>-22</v>
      </c>
    </row>
    <row r="48" spans="1:12" ht="15">
      <c r="A48" s="1">
        <v>145126</v>
      </c>
      <c r="B48" s="1">
        <v>2134004</v>
      </c>
      <c r="C48" s="1" t="s">
        <v>94</v>
      </c>
      <c r="D48" s="1">
        <v>962</v>
      </c>
      <c r="E48" s="1">
        <v>0</v>
      </c>
      <c r="F48" s="1">
        <v>962</v>
      </c>
      <c r="G48" s="1">
        <v>1015</v>
      </c>
      <c r="H48" s="1">
        <v>0</v>
      </c>
      <c r="I48" s="1">
        <v>1015</v>
      </c>
      <c r="J48" s="1">
        <f t="shared" si="0"/>
        <v>53</v>
      </c>
      <c r="K48" s="1">
        <f t="shared" si="1"/>
        <v>0</v>
      </c>
      <c r="L48" s="1">
        <f t="shared" si="2"/>
        <v>53</v>
      </c>
    </row>
    <row r="49" spans="1:12" ht="15">
      <c r="A49" s="1">
        <v>138313</v>
      </c>
      <c r="B49" s="1">
        <v>2134628</v>
      </c>
      <c r="C49" s="1" t="s">
        <v>95</v>
      </c>
      <c r="D49" s="1">
        <v>829</v>
      </c>
      <c r="E49" s="1">
        <v>0</v>
      </c>
      <c r="F49" s="1">
        <v>829</v>
      </c>
      <c r="G49" s="1">
        <v>830</v>
      </c>
      <c r="H49" s="1">
        <v>0</v>
      </c>
      <c r="I49" s="1">
        <v>830</v>
      </c>
      <c r="J49" s="1">
        <f t="shared" si="0"/>
        <v>1</v>
      </c>
      <c r="K49" s="1">
        <f t="shared" si="1"/>
        <v>0</v>
      </c>
      <c r="L49" s="1">
        <f t="shared" si="2"/>
        <v>1</v>
      </c>
    </row>
    <row r="50" spans="1:12" ht="15">
      <c r="A50" s="1">
        <v>137353</v>
      </c>
      <c r="B50" s="1">
        <v>2134673</v>
      </c>
      <c r="C50" s="1" t="s">
        <v>96</v>
      </c>
      <c r="D50" s="1">
        <v>807</v>
      </c>
      <c r="E50" s="1">
        <v>0</v>
      </c>
      <c r="F50" s="1">
        <v>807</v>
      </c>
      <c r="G50" s="1">
        <v>818</v>
      </c>
      <c r="H50" s="1">
        <v>0</v>
      </c>
      <c r="I50" s="1">
        <v>818</v>
      </c>
      <c r="J50" s="1">
        <f t="shared" si="0"/>
        <v>11</v>
      </c>
      <c r="K50" s="1">
        <f t="shared" si="1"/>
        <v>0</v>
      </c>
      <c r="L50" s="1">
        <f t="shared" si="2"/>
        <v>11</v>
      </c>
    </row>
    <row r="51" spans="1:12" ht="15">
      <c r="A51" s="1">
        <v>138312</v>
      </c>
      <c r="B51" s="1">
        <v>2134687</v>
      </c>
      <c r="C51" s="1" t="s">
        <v>97</v>
      </c>
      <c r="D51" s="1">
        <v>668</v>
      </c>
      <c r="E51" s="1">
        <v>0</v>
      </c>
      <c r="F51" s="1">
        <v>668</v>
      </c>
      <c r="G51" s="1">
        <v>651</v>
      </c>
      <c r="H51" s="1">
        <v>0</v>
      </c>
      <c r="I51" s="1">
        <v>651</v>
      </c>
      <c r="J51" s="1">
        <f t="shared" si="0"/>
        <v>-17</v>
      </c>
      <c r="K51" s="1">
        <f t="shared" si="1"/>
        <v>0</v>
      </c>
      <c r="L51" s="1">
        <f t="shared" si="2"/>
        <v>-17</v>
      </c>
    </row>
    <row r="52" spans="1:12" ht="15">
      <c r="A52" s="1">
        <v>139369</v>
      </c>
      <c r="B52" s="1">
        <v>2134809</v>
      </c>
      <c r="C52" s="1" t="s">
        <v>98</v>
      </c>
      <c r="D52" s="1">
        <v>848.5</v>
      </c>
      <c r="E52" s="1">
        <v>0</v>
      </c>
      <c r="F52" s="1">
        <v>848.5</v>
      </c>
      <c r="G52" s="1">
        <v>859</v>
      </c>
      <c r="H52" s="1">
        <v>0</v>
      </c>
      <c r="I52" s="1">
        <v>859</v>
      </c>
      <c r="J52" s="1">
        <f t="shared" si="0"/>
        <v>10.5</v>
      </c>
      <c r="K52" s="1">
        <f t="shared" si="1"/>
        <v>0</v>
      </c>
      <c r="L52" s="1">
        <f t="shared" si="2"/>
        <v>10.5</v>
      </c>
    </row>
    <row r="53" spans="1:12" ht="15">
      <c r="A53" s="1">
        <v>130912</v>
      </c>
      <c r="B53" s="1">
        <v>2136905</v>
      </c>
      <c r="C53" s="1" t="s">
        <v>99</v>
      </c>
      <c r="D53" s="1">
        <v>910</v>
      </c>
      <c r="E53" s="1">
        <v>0</v>
      </c>
      <c r="F53" s="1">
        <v>910</v>
      </c>
      <c r="G53" s="1">
        <v>909</v>
      </c>
      <c r="H53" s="1">
        <v>0</v>
      </c>
      <c r="I53" s="1">
        <v>909</v>
      </c>
      <c r="J53" s="1">
        <f t="shared" si="0"/>
        <v>-1</v>
      </c>
      <c r="K53" s="1">
        <f t="shared" si="1"/>
        <v>0</v>
      </c>
      <c r="L53" s="1">
        <f t="shared" si="2"/>
        <v>-1</v>
      </c>
    </row>
    <row r="54" spans="1:12" ht="15">
      <c r="A54" s="1">
        <v>131262</v>
      </c>
      <c r="B54" s="1">
        <v>2136906</v>
      </c>
      <c r="C54" s="1" t="s">
        <v>100</v>
      </c>
      <c r="D54" s="1">
        <v>1019</v>
      </c>
      <c r="E54" s="1">
        <v>0</v>
      </c>
      <c r="F54" s="1">
        <v>1019</v>
      </c>
      <c r="G54" s="1">
        <v>1022</v>
      </c>
      <c r="H54" s="1">
        <v>0</v>
      </c>
      <c r="I54" s="1">
        <v>1022</v>
      </c>
      <c r="J54" s="1">
        <f t="shared" si="0"/>
        <v>3</v>
      </c>
      <c r="K54" s="1">
        <f t="shared" si="1"/>
        <v>0</v>
      </c>
      <c r="L54" s="1">
        <f t="shared" si="2"/>
        <v>3</v>
      </c>
    </row>
    <row r="55" spans="1:12" ht="15">
      <c r="A55" s="1">
        <v>135676</v>
      </c>
      <c r="B55" s="1">
        <v>2136908</v>
      </c>
      <c r="C55" s="1" t="s">
        <v>101</v>
      </c>
      <c r="D55" s="1">
        <v>1032</v>
      </c>
      <c r="E55" s="1">
        <v>0</v>
      </c>
      <c r="F55" s="1">
        <v>1032</v>
      </c>
      <c r="G55" s="1">
        <v>1057</v>
      </c>
      <c r="H55" s="1">
        <v>0</v>
      </c>
      <c r="I55" s="1">
        <v>1057</v>
      </c>
      <c r="J55" s="1">
        <f t="shared" si="0"/>
        <v>25</v>
      </c>
      <c r="K55" s="1">
        <f t="shared" si="1"/>
        <v>0</v>
      </c>
      <c r="L55" s="1">
        <f t="shared" si="2"/>
        <v>25</v>
      </c>
    </row>
    <row r="56" spans="1:12" ht="15">
      <c r="A56" s="1">
        <v>135242</v>
      </c>
      <c r="B56" s="1">
        <v>2136907</v>
      </c>
      <c r="C56" s="1" t="s">
        <v>102</v>
      </c>
      <c r="D56" s="1">
        <v>963.5</v>
      </c>
      <c r="E56" s="1">
        <v>582</v>
      </c>
      <c r="F56" s="1">
        <v>381.5</v>
      </c>
      <c r="G56" s="1">
        <v>959</v>
      </c>
      <c r="H56" s="1">
        <v>555</v>
      </c>
      <c r="I56" s="1">
        <v>404</v>
      </c>
      <c r="J56" s="1">
        <f t="shared" si="0"/>
        <v>-4.5</v>
      </c>
      <c r="K56" s="1">
        <f t="shared" si="1"/>
        <v>-27</v>
      </c>
      <c r="L56" s="1">
        <f t="shared" si="2"/>
        <v>22.5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R.B.K.C.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Grey, Nicholas: CS-Fin</dc:creator>
  <cp:keywords/>
  <dc:description>V16.00 - 04/01/2016</dc:description>
  <cp:lastModifiedBy>Farmer, Julie: CS-Schools</cp:lastModifiedBy>
  <dcterms:created xsi:type="dcterms:W3CDTF">2009-05-11T13:13:55Z</dcterms:created>
  <dcterms:modified xsi:type="dcterms:W3CDTF">2020-11-25T11:49:10Z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0x01010060C382B03733BE4A9301AA9A4D398819</vt:lpwstr>
  </property>
  <property fmtid="{D5CDD505-2E9C-101B-9397-08002B2CF9AE}" pid="3" name="SharedWithUsers">
    <vt:lpwstr>61;#Stokes, Anita: WCC;#16;#Mehta, Amit: RBKC;#1047;#Pearse, Andrew: WCC</vt:lpwstr>
  </property>
</Properties>
</file>