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officesharedservice.sharepoint.com/sites/BiBoroughChildrensFinance/Schools Forum/WCC/20.01.13 Forum/"/>
    </mc:Choice>
  </mc:AlternateContent>
  <xr:revisionPtr revIDLastSave="1" documentId="8_{D1B29AE6-99F8-440B-8824-1D6BCF735E1D}" xr6:coauthVersionLast="41" xr6:coauthVersionMax="41" xr10:uidLastSave="{DAE17084-5038-406D-9837-B29D37A6EA2C}"/>
  <bookViews>
    <workbookView xWindow="-98" yWindow="-98" windowWidth="20715" windowHeight="13276" xr2:uid="{00000000-000D-0000-FFFF-FFFF00000000}"/>
  </bookViews>
  <sheets>
    <sheet name="Schools Block Comparison" sheetId="4" r:id="rId1"/>
  </sheets>
  <externalReferences>
    <externalReference r:id="rId2"/>
    <externalReference r:id="rId3"/>
  </externalReferences>
  <definedNames>
    <definedName name="Lump_Sum_total">'[1]New ISB'!$AH$5</definedName>
    <definedName name="MFG_Total">'[2]New ISB'!$BO$5</definedName>
    <definedName name="_xlnm.Print_Area" localSheetId="0">'Schools Block Comparison'!$A$3:$F$66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4" l="1"/>
  <c r="E38" i="4"/>
  <c r="E10" i="4"/>
  <c r="E7" i="4"/>
  <c r="C8" i="4" l="1"/>
  <c r="D12" i="4" l="1"/>
  <c r="E16" i="4"/>
  <c r="E17" i="4"/>
  <c r="E18" i="4"/>
  <c r="C19" i="4"/>
  <c r="D19" i="4"/>
  <c r="D40" i="4" s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42" i="4"/>
  <c r="D45" i="4" l="1"/>
  <c r="D8" i="4" s="1"/>
  <c r="D14" i="4"/>
  <c r="E19" i="4"/>
  <c r="E11" i="4"/>
  <c r="C40" i="4"/>
  <c r="C14" i="4" s="1"/>
  <c r="C12" i="4"/>
  <c r="E14" i="4" l="1"/>
  <c r="D6" i="4"/>
  <c r="E6" i="4" s="1"/>
  <c r="E8" i="4"/>
  <c r="E40" i="4"/>
  <c r="C45" i="4"/>
  <c r="E45" i="4" s="1"/>
  <c r="E12" i="4"/>
</calcChain>
</file>

<file path=xl/sharedStrings.xml><?xml version="1.0" encoding="utf-8"?>
<sst xmlns="http://schemas.openxmlformats.org/spreadsheetml/2006/main" count="56" uniqueCount="56">
  <si>
    <t>DSG Schools Block</t>
  </si>
  <si>
    <t>Primary (Years R-06)</t>
  </si>
  <si>
    <t>Key Stage 3</t>
  </si>
  <si>
    <t>Key Stage 4</t>
  </si>
  <si>
    <t>Total Basic Entitlement</t>
  </si>
  <si>
    <t>EAL3 Units</t>
  </si>
  <si>
    <t>LAC X Units</t>
  </si>
  <si>
    <t>Low Attainment Primary</t>
  </si>
  <si>
    <t>Low Attainment Secondary</t>
  </si>
  <si>
    <t>Mobility</t>
  </si>
  <si>
    <t>Lump Sums</t>
  </si>
  <si>
    <t>Split Sites</t>
  </si>
  <si>
    <t>NNDR</t>
  </si>
  <si>
    <t>MFG</t>
  </si>
  <si>
    <t>Total APT</t>
  </si>
  <si>
    <t>Key:</t>
  </si>
  <si>
    <t>Incl Recoupment Academy Growth Pupil Numbers: Prim</t>
  </si>
  <si>
    <t>Incl Recoupment Academy Growth Pupil Numbers: Sec</t>
  </si>
  <si>
    <t>Variance</t>
  </si>
  <si>
    <r>
      <rPr>
        <b/>
        <sz val="10"/>
        <color indexed="8"/>
        <rFont val="Arial"/>
        <family val="2"/>
      </rPr>
      <t>EAL3</t>
    </r>
    <r>
      <rPr>
        <sz val="10"/>
        <color theme="1"/>
        <rFont val="Arial"/>
        <family val="2"/>
      </rPr>
      <t xml:space="preserve"> - English as an additional language.  Pupils identified in the October census with a first language other than English. </t>
    </r>
  </si>
  <si>
    <t>ESFA indicates this factor acts as a proxy indicator for low level, high incidence, special eduational needs.</t>
  </si>
  <si>
    <t>APT</t>
  </si>
  <si>
    <t>2019/20</t>
  </si>
  <si>
    <t>IDACI Units Band F</t>
  </si>
  <si>
    <t>IDACI Units Band E</t>
  </si>
  <si>
    <t>IDACI Units Band D</t>
  </si>
  <si>
    <t>IDACI Units Band C</t>
  </si>
  <si>
    <t>IDACI Units Band B</t>
  </si>
  <si>
    <t>IDACI Units Band A</t>
  </si>
  <si>
    <t>SB Item Growth Fund</t>
  </si>
  <si>
    <t>SB Item Falling Rolls</t>
  </si>
  <si>
    <t>Current formula uses 3 years and NFF rates multiplied by ACA.</t>
  </si>
  <si>
    <r>
      <rPr>
        <b/>
        <sz val="10"/>
        <color indexed="8"/>
        <rFont val="Arial"/>
        <family val="2"/>
      </rPr>
      <t>Split Sites</t>
    </r>
    <r>
      <rPr>
        <sz val="10"/>
        <color theme="1"/>
        <rFont val="Arial"/>
        <family val="2"/>
      </rPr>
      <t xml:space="preserve"> - The purpose of this factor is to support schools that have unavoidable extra costs because the school buildings are on separate sites (&gt;500m apart) with busy roads inbetween.</t>
    </r>
  </si>
  <si>
    <t>Subtotal APT</t>
  </si>
  <si>
    <t>LA Formula</t>
  </si>
  <si>
    <t>FSM Units</t>
  </si>
  <si>
    <t>FSM6 Units</t>
  </si>
  <si>
    <t>Lump Sum Amalgamation</t>
  </si>
  <si>
    <r>
      <rPr>
        <b/>
        <sz val="10"/>
        <color indexed="8"/>
        <rFont val="Arial"/>
        <family val="2"/>
      </rPr>
      <t>MFG</t>
    </r>
    <r>
      <rPr>
        <sz val="10"/>
        <color theme="1"/>
        <rFont val="Arial"/>
        <family val="2"/>
      </rPr>
      <t xml:space="preserve"> - The Minimum Funding Guarantee - This has been set at plus +1.84% with no capping or scaling.</t>
    </r>
  </si>
  <si>
    <r>
      <rPr>
        <b/>
        <sz val="10"/>
        <color indexed="8"/>
        <rFont val="Arial"/>
        <family val="2"/>
      </rPr>
      <t>NNDR</t>
    </r>
    <r>
      <rPr>
        <sz val="10"/>
        <color theme="1"/>
        <rFont val="Arial"/>
        <family val="2"/>
      </rPr>
      <t xml:space="preserve"> - Rates (Business Rates) - Local authorities must fund rates at their estimate of the actual cost. Significant increase and based upon 20/21 estimates plus any prior year adjustments that have been agreed with WCC Business Rates.</t>
    </r>
  </si>
  <si>
    <t>2020/21</t>
  </si>
  <si>
    <t>Lump Sum Amalgamation reflects minus 15% deductions from amalgamated schools lump sums. George Eliott and Robinsfield Infants. St Augustines Primary and High.</t>
  </si>
  <si>
    <t>Incl MFG Pupil Numbers change</t>
  </si>
  <si>
    <t>Adjustment for copyright licences</t>
  </si>
  <si>
    <t>DSG for APT and growth and falling rolls.</t>
  </si>
  <si>
    <r>
      <rPr>
        <b/>
        <sz val="10"/>
        <color indexed="8"/>
        <rFont val="Arial"/>
        <family val="2"/>
      </rPr>
      <t>FSM Units</t>
    </r>
    <r>
      <rPr>
        <sz val="10"/>
        <color theme="1"/>
        <rFont val="Arial"/>
        <family val="2"/>
      </rPr>
      <t xml:space="preserve"> - Pupils eligible for Free School Meals from the October census. FSM6 proxy from January 2019 census matched to October.</t>
    </r>
  </si>
  <si>
    <t>Pupil numbers</t>
  </si>
  <si>
    <r>
      <rPr>
        <b/>
        <sz val="10"/>
        <color indexed="8"/>
        <rFont val="Arial"/>
        <family val="2"/>
      </rPr>
      <t>IDACI</t>
    </r>
    <r>
      <rPr>
        <sz val="10"/>
        <color theme="1"/>
        <rFont val="Arial"/>
        <family val="2"/>
      </rPr>
      <t xml:space="preserve"> - the income deprivation affecting children index. Uses 3 of 6 available bands</t>
    </r>
  </si>
  <si>
    <r>
      <rPr>
        <b/>
        <sz val="10"/>
        <color indexed="8"/>
        <rFont val="Arial"/>
        <family val="2"/>
      </rPr>
      <t>LAC X</t>
    </r>
    <r>
      <rPr>
        <sz val="10"/>
        <color theme="1"/>
        <rFont val="Arial"/>
        <family val="2"/>
      </rPr>
      <t xml:space="preserve"> - Looked After Children. May apply a single unit value for any child who has been looked after for one day or more. Both years set as zero.</t>
    </r>
  </si>
  <si>
    <r>
      <rPr>
        <b/>
        <sz val="10"/>
        <color indexed="8"/>
        <rFont val="Arial"/>
        <family val="2"/>
      </rPr>
      <t>Low Attainment</t>
    </r>
    <r>
      <rPr>
        <sz val="10"/>
        <color theme="1"/>
        <rFont val="Arial"/>
        <family val="2"/>
      </rPr>
      <t xml:space="preserve"> - is a low prior attainment measure for entry into primary school and secondary school.</t>
    </r>
  </si>
  <si>
    <t>for reception pupils. These are new thresholds, and funding is allocated based on the proportion above the threshold.</t>
  </si>
  <si>
    <r>
      <rPr>
        <b/>
        <sz val="10"/>
        <color indexed="8"/>
        <rFont val="Arial"/>
        <family val="2"/>
      </rPr>
      <t>Mobility</t>
    </r>
    <r>
      <rPr>
        <sz val="10"/>
        <color theme="1"/>
        <rFont val="Arial"/>
        <family val="2"/>
      </rPr>
      <t xml:space="preserve"> - This measure counts pupils who have entered a school during the last three academic years, but did not start in August or September (or January</t>
    </r>
  </si>
  <si>
    <r>
      <rPr>
        <b/>
        <sz val="10"/>
        <color indexed="8"/>
        <rFont val="Arial"/>
        <family val="2"/>
      </rPr>
      <t>Basic Entitlement</t>
    </r>
    <r>
      <rPr>
        <sz val="10"/>
        <color theme="1"/>
        <rFont val="Arial"/>
        <family val="2"/>
      </rPr>
      <t xml:space="preserve"> - Assigns funding on the basis of individual pupils, based on the October census count. Allocated according to the age weighted pupil unit</t>
    </r>
  </si>
  <si>
    <t>(AWPU). 2020/21 AWPU values: LA = Primary £3,957.92; KS3 £5,513.17; KS4 £6,161.95.</t>
  </si>
  <si>
    <t xml:space="preserve">than £130k. </t>
  </si>
  <si>
    <r>
      <rPr>
        <b/>
        <sz val="10"/>
        <color indexed="8"/>
        <rFont val="Arial"/>
        <family val="2"/>
      </rPr>
      <t>Lump Sums</t>
    </r>
    <r>
      <rPr>
        <sz val="10"/>
        <color theme="1"/>
        <rFont val="Arial"/>
        <family val="2"/>
      </rPr>
      <t xml:space="preserve"> - This is an optional factor but has been used by all authorities. The data reflects setting a single lump sum of £110k multiplied by ACA slightly lower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</si>
</sst>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&quot;£&quot;#,##0.00"/>
    <numFmt numFmtId="166" formatCode="&quot;£&quot;#,##0"/>
    <numFmt numFmtId="167" formatCode="_(&quot;£&quot;* #,##0.00_);_(&quot;£&quot;* \(#,##0.00\);_(&quot;£&quot;* &quot;-&quot;??_);_(@_)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0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right"/>
    </xf>
    <xf numFmtId="0" fontId="4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5" xfId="0" applyFont="1" applyBorder="1"/>
    <xf numFmtId="0" fontId="6" fillId="0" borderId="4" xfId="0" applyFont="1" applyBorder="1"/>
    <xf numFmtId="166" fontId="6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Border="1"/>
    <xf numFmtId="166" fontId="6" fillId="0" borderId="0" xfId="0" applyNumberFormat="1" applyFont="1" applyBorder="1"/>
    <xf numFmtId="166" fontId="6" fillId="0" borderId="0" xfId="2" applyNumberFormat="1" applyFont="1" applyBorder="1"/>
    <xf numFmtId="166" fontId="0" fillId="0" borderId="0" xfId="0" applyNumberFormat="1" applyFont="1" applyBorder="1"/>
    <xf numFmtId="3" fontId="0" fillId="0" borderId="0" xfId="0" applyNumberFormat="1" applyFont="1" applyBorder="1"/>
    <xf numFmtId="164" fontId="3" fillId="0" borderId="0" xfId="2" applyNumberFormat="1" applyFont="1" applyBorder="1"/>
    <xf numFmtId="164" fontId="6" fillId="0" borderId="0" xfId="2" applyNumberFormat="1" applyFont="1" applyBorder="1"/>
    <xf numFmtId="3" fontId="6" fillId="0" borderId="0" xfId="0" applyNumberFormat="1" applyFont="1" applyBorder="1"/>
    <xf numFmtId="3" fontId="0" fillId="0" borderId="0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5" fontId="4" fillId="0" borderId="4" xfId="0" applyNumberFormat="1" applyFont="1" applyBorder="1" applyAlignment="1">
      <alignment horizontal="center"/>
    </xf>
    <xf numFmtId="166" fontId="6" fillId="0" borderId="4" xfId="0" applyNumberFormat="1" applyFont="1" applyBorder="1"/>
    <xf numFmtId="166" fontId="6" fillId="0" borderId="5" xfId="2" applyNumberFormat="1" applyFont="1" applyBorder="1"/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/>
    <xf numFmtId="3" fontId="0" fillId="0" borderId="4" xfId="0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/>
    <xf numFmtId="166" fontId="6" fillId="0" borderId="4" xfId="0" applyNumberFormat="1" applyFont="1" applyBorder="1" applyAlignment="1">
      <alignment horizontal="right"/>
    </xf>
    <xf numFmtId="166" fontId="0" fillId="0" borderId="4" xfId="0" applyNumberFormat="1" applyFont="1" applyBorder="1"/>
    <xf numFmtId="166" fontId="3" fillId="0" borderId="5" xfId="2" applyNumberFormat="1" applyFont="1" applyBorder="1"/>
    <xf numFmtId="166" fontId="6" fillId="0" borderId="5" xfId="0" applyNumberFormat="1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10" xfId="0" applyFont="1" applyBorder="1"/>
    <xf numFmtId="166" fontId="6" fillId="0" borderId="11" xfId="0" applyNumberFormat="1" applyFont="1" applyBorder="1"/>
    <xf numFmtId="166" fontId="6" fillId="0" borderId="12" xfId="0" applyNumberFormat="1" applyFont="1" applyBorder="1"/>
    <xf numFmtId="166" fontId="6" fillId="0" borderId="13" xfId="2" applyNumberFormat="1" applyFont="1" applyBorder="1"/>
    <xf numFmtId="0" fontId="4" fillId="0" borderId="9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">
    <cellStyle name="%" xfId="1" xr:uid="{00000000-0005-0000-0000-000000000000}"/>
    <cellStyle name="Comma" xfId="2" builtinId="3"/>
    <cellStyle name="Currency 2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-Borough/Tri-Borough%20Education/2019DSG/Dec%202018%20to%20Jan%202019%20updates/!110119%20Final%20&#163;561k%20to%20LPA%20LA%20Formula%20201920_P3_APT_213_Westmin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21_P2_APT_213_Westminster%20v7%20FLAT%20AWPU%20200102%20with%20differential%20de-deleg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AH5">
            <v>6759438.400000006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O5">
            <v>902732.64176957426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R.B.K.C. Corporate">
  <a:themeElements>
    <a:clrScheme name="R.B.K.C. Corporate">
      <a:dk1>
        <a:srgbClr val="000000"/>
      </a:dk1>
      <a:lt1>
        <a:srgbClr val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R.B.K.C. Corpo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tabSelected="1" workbookViewId="0">
      <selection activeCell="B62" sqref="B62:F62"/>
    </sheetView>
  </sheetViews>
  <sheetFormatPr defaultColWidth="9.1328125" defaultRowHeight="15" x14ac:dyDescent="0.4"/>
  <cols>
    <col min="1" max="1" width="2.53125" style="1" customWidth="1"/>
    <col min="2" max="2" width="48.33203125" style="1" customWidth="1"/>
    <col min="3" max="5" width="18.73046875" style="1" customWidth="1"/>
    <col min="6" max="6" width="25.9296875" style="1" customWidth="1"/>
    <col min="7" max="16384" width="9.1328125" style="1"/>
  </cols>
  <sheetData>
    <row r="1" spans="2:7" ht="15.4" thickBot="1" x14ac:dyDescent="0.45"/>
    <row r="2" spans="2:7" ht="15" customHeight="1" x14ac:dyDescent="0.4">
      <c r="B2" s="3"/>
      <c r="C2" s="44" t="s">
        <v>34</v>
      </c>
      <c r="D2" s="45"/>
      <c r="E2" s="46"/>
    </row>
    <row r="3" spans="2:7" ht="31.9" customHeight="1" thickBot="1" x14ac:dyDescent="0.45">
      <c r="B3" s="5"/>
      <c r="C3" s="47"/>
      <c r="D3" s="48"/>
      <c r="E3" s="49"/>
    </row>
    <row r="4" spans="2:7" ht="15.75" customHeight="1" x14ac:dyDescent="0.4">
      <c r="B4" s="3"/>
      <c r="C4" s="23" t="s">
        <v>40</v>
      </c>
      <c r="D4" s="4" t="s">
        <v>22</v>
      </c>
      <c r="E4" s="24" t="s">
        <v>18</v>
      </c>
    </row>
    <row r="5" spans="2:7" x14ac:dyDescent="0.4">
      <c r="B5" s="5"/>
      <c r="C5" s="25"/>
      <c r="D5" s="6"/>
      <c r="E5" s="7"/>
    </row>
    <row r="6" spans="2:7" x14ac:dyDescent="0.4">
      <c r="B6" s="8" t="s">
        <v>0</v>
      </c>
      <c r="C6" s="26">
        <v>115665044</v>
      </c>
      <c r="D6" s="13">
        <f>D8-D7</f>
        <v>112170999.79494718</v>
      </c>
      <c r="E6" s="27">
        <f>C6-D6</f>
        <v>3494044.2050528228</v>
      </c>
      <c r="F6" s="2"/>
      <c r="G6" s="2"/>
    </row>
    <row r="7" spans="2:7" x14ac:dyDescent="0.4">
      <c r="B7" s="12" t="s">
        <v>43</v>
      </c>
      <c r="C7" s="34">
        <v>-114220</v>
      </c>
      <c r="D7" s="15">
        <v>0</v>
      </c>
      <c r="E7" s="27">
        <f t="shared" ref="E7:E8" si="0">C7-D7</f>
        <v>-114220</v>
      </c>
      <c r="F7" s="2"/>
      <c r="G7" s="2"/>
    </row>
    <row r="8" spans="2:7" x14ac:dyDescent="0.4">
      <c r="B8" s="8" t="s">
        <v>44</v>
      </c>
      <c r="C8" s="26">
        <f>C6+C7</f>
        <v>115550824</v>
      </c>
      <c r="D8" s="13">
        <f>D45</f>
        <v>112170999.79494718</v>
      </c>
      <c r="E8" s="27">
        <f t="shared" si="0"/>
        <v>3379824.2050528228</v>
      </c>
      <c r="F8" s="2"/>
      <c r="G8" s="2"/>
    </row>
    <row r="9" spans="2:7" x14ac:dyDescent="0.4">
      <c r="B9" s="50" t="s">
        <v>46</v>
      </c>
      <c r="C9" s="26"/>
      <c r="D9" s="13"/>
      <c r="E9" s="27"/>
      <c r="F9" s="2"/>
      <c r="G9" s="2"/>
    </row>
    <row r="10" spans="2:7" x14ac:dyDescent="0.4">
      <c r="B10" s="12" t="s">
        <v>16</v>
      </c>
      <c r="C10" s="28">
        <v>9429.75</v>
      </c>
      <c r="D10" s="20">
        <v>9721.25</v>
      </c>
      <c r="E10" s="29">
        <f>C10-D10</f>
        <v>-291.5</v>
      </c>
      <c r="F10" s="2"/>
      <c r="G10" s="2"/>
    </row>
    <row r="11" spans="2:7" x14ac:dyDescent="0.4">
      <c r="B11" s="12" t="s">
        <v>17</v>
      </c>
      <c r="C11" s="30">
        <v>8962.83</v>
      </c>
      <c r="D11" s="16">
        <v>8732</v>
      </c>
      <c r="E11" s="29">
        <f>C11-D11</f>
        <v>230.82999999999993</v>
      </c>
      <c r="F11" s="2"/>
      <c r="G11" s="2"/>
    </row>
    <row r="12" spans="2:7" x14ac:dyDescent="0.4">
      <c r="B12" s="12" t="s">
        <v>42</v>
      </c>
      <c r="C12" s="31">
        <f>C10+C11</f>
        <v>18392.580000000002</v>
      </c>
      <c r="D12" s="19">
        <f>D10+D11</f>
        <v>18453.25</v>
      </c>
      <c r="E12" s="32">
        <f>C12-D12</f>
        <v>-60.669999999998254</v>
      </c>
      <c r="F12" s="2"/>
      <c r="G12" s="2"/>
    </row>
    <row r="13" spans="2:7" x14ac:dyDescent="0.4">
      <c r="B13" s="12"/>
      <c r="C13" s="12"/>
      <c r="D13" s="10"/>
      <c r="E13" s="11"/>
      <c r="F13" s="2"/>
      <c r="G13" s="2"/>
    </row>
    <row r="14" spans="2:7" x14ac:dyDescent="0.4">
      <c r="B14" s="8" t="s">
        <v>21</v>
      </c>
      <c r="C14" s="33">
        <f>C40</f>
        <v>115380824.40237898</v>
      </c>
      <c r="D14" s="9">
        <f>D40</f>
        <v>111823999.79494718</v>
      </c>
      <c r="E14" s="27">
        <f>C14-D14</f>
        <v>3556824.6074317992</v>
      </c>
      <c r="F14" s="2"/>
      <c r="G14" s="2"/>
    </row>
    <row r="15" spans="2:7" x14ac:dyDescent="0.4">
      <c r="B15" s="12"/>
      <c r="C15" s="34"/>
      <c r="D15" s="15"/>
      <c r="E15" s="35"/>
      <c r="F15" s="2"/>
      <c r="G15" s="2"/>
    </row>
    <row r="16" spans="2:7" x14ac:dyDescent="0.4">
      <c r="B16" s="12" t="s">
        <v>1</v>
      </c>
      <c r="C16" s="34">
        <v>37322225.352224998</v>
      </c>
      <c r="D16" s="15">
        <v>36499855.303137124</v>
      </c>
      <c r="E16" s="35">
        <f>C16-D16</f>
        <v>822370.04908787459</v>
      </c>
      <c r="F16" s="2"/>
      <c r="G16" s="2"/>
    </row>
    <row r="17" spans="2:7" x14ac:dyDescent="0.4">
      <c r="B17" s="12" t="s">
        <v>2</v>
      </c>
      <c r="C17" s="34">
        <v>30343567.502972998</v>
      </c>
      <c r="D17" s="15">
        <v>28376090.902934406</v>
      </c>
      <c r="E17" s="35">
        <f>C17-D17</f>
        <v>1967476.6000385918</v>
      </c>
      <c r="F17" s="2"/>
      <c r="G17" s="2"/>
    </row>
    <row r="18" spans="2:7" x14ac:dyDescent="0.4">
      <c r="B18" s="12" t="s">
        <v>3</v>
      </c>
      <c r="C18" s="34">
        <v>21314299.5429</v>
      </c>
      <c r="D18" s="15">
        <v>20188125.12589445</v>
      </c>
      <c r="E18" s="35">
        <f>C18-D18</f>
        <v>1126174.4170055501</v>
      </c>
      <c r="F18" s="2"/>
      <c r="G18" s="2"/>
    </row>
    <row r="19" spans="2:7" x14ac:dyDescent="0.4">
      <c r="B19" s="8" t="s">
        <v>4</v>
      </c>
      <c r="C19" s="26">
        <f>SUM(C16:C18)</f>
        <v>88980092.398097992</v>
      </c>
      <c r="D19" s="13">
        <f>SUM(D16:D18)</f>
        <v>85064071.331965983</v>
      </c>
      <c r="E19" s="36">
        <f>SUM(E16:E18)</f>
        <v>3916021.0661320165</v>
      </c>
      <c r="F19" s="2"/>
      <c r="G19" s="2"/>
    </row>
    <row r="20" spans="2:7" x14ac:dyDescent="0.4">
      <c r="B20" s="8"/>
      <c r="C20" s="34"/>
      <c r="D20" s="15"/>
      <c r="E20" s="35"/>
      <c r="F20" s="2"/>
      <c r="G20" s="2"/>
    </row>
    <row r="21" spans="2:7" x14ac:dyDescent="0.4">
      <c r="B21" s="12" t="s">
        <v>35</v>
      </c>
      <c r="C21" s="34">
        <v>0</v>
      </c>
      <c r="D21" s="15">
        <v>0</v>
      </c>
      <c r="E21" s="35">
        <f t="shared" ref="E21:E45" si="1">C21-D21</f>
        <v>0</v>
      </c>
      <c r="F21" s="2"/>
      <c r="G21" s="2"/>
    </row>
    <row r="22" spans="2:7" x14ac:dyDescent="0.4">
      <c r="B22" s="12" t="s">
        <v>36</v>
      </c>
      <c r="C22" s="34">
        <v>8573427.3897282705</v>
      </c>
      <c r="D22" s="15">
        <v>9006319.8877096213</v>
      </c>
      <c r="E22" s="35">
        <f t="shared" si="1"/>
        <v>-432892.49798135087</v>
      </c>
      <c r="F22" s="2"/>
      <c r="G22" s="2"/>
    </row>
    <row r="23" spans="2:7" x14ac:dyDescent="0.4">
      <c r="B23" s="12" t="s">
        <v>23</v>
      </c>
      <c r="C23" s="34">
        <v>0</v>
      </c>
      <c r="D23" s="15">
        <v>0</v>
      </c>
      <c r="E23" s="35">
        <f t="shared" si="1"/>
        <v>0</v>
      </c>
      <c r="F23" s="2"/>
      <c r="G23" s="2"/>
    </row>
    <row r="24" spans="2:7" x14ac:dyDescent="0.4">
      <c r="B24" s="12" t="s">
        <v>24</v>
      </c>
      <c r="C24" s="34">
        <v>0</v>
      </c>
      <c r="D24" s="15">
        <v>0</v>
      </c>
      <c r="E24" s="35">
        <f t="shared" si="1"/>
        <v>0</v>
      </c>
      <c r="F24" s="2"/>
      <c r="G24" s="2"/>
    </row>
    <row r="25" spans="2:7" x14ac:dyDescent="0.4">
      <c r="B25" s="12" t="s">
        <v>25</v>
      </c>
      <c r="C25" s="34">
        <v>0</v>
      </c>
      <c r="D25" s="15">
        <v>0</v>
      </c>
      <c r="E25" s="35">
        <f t="shared" si="1"/>
        <v>0</v>
      </c>
      <c r="F25" s="2"/>
      <c r="G25" s="2"/>
    </row>
    <row r="26" spans="2:7" x14ac:dyDescent="0.4">
      <c r="B26" s="12" t="s">
        <v>26</v>
      </c>
      <c r="C26" s="34">
        <v>18000.871993701763</v>
      </c>
      <c r="D26" s="15">
        <v>17853.999278339612</v>
      </c>
      <c r="E26" s="35">
        <f t="shared" si="1"/>
        <v>146.87271536215121</v>
      </c>
      <c r="F26" s="2"/>
      <c r="G26" s="2"/>
    </row>
    <row r="27" spans="2:7" x14ac:dyDescent="0.4">
      <c r="B27" s="12" t="s">
        <v>27</v>
      </c>
      <c r="C27" s="34">
        <v>73531.392234457599</v>
      </c>
      <c r="D27" s="15">
        <v>72277.317801037832</v>
      </c>
      <c r="E27" s="35">
        <f t="shared" si="1"/>
        <v>1254.0744334197661</v>
      </c>
      <c r="F27" s="2"/>
      <c r="G27" s="2"/>
    </row>
    <row r="28" spans="2:7" x14ac:dyDescent="0.4">
      <c r="B28" s="12" t="s">
        <v>28</v>
      </c>
      <c r="C28" s="34">
        <v>39517.94800011233</v>
      </c>
      <c r="D28" s="15">
        <v>39136.358126616316</v>
      </c>
      <c r="E28" s="35">
        <f t="shared" si="1"/>
        <v>381.58987349601375</v>
      </c>
      <c r="F28" s="2"/>
      <c r="G28" s="2"/>
    </row>
    <row r="29" spans="2:7" x14ac:dyDescent="0.4">
      <c r="B29" s="12" t="s">
        <v>5</v>
      </c>
      <c r="C29" s="34">
        <v>3138975.0710051786</v>
      </c>
      <c r="D29" s="15">
        <v>3230762.5385771883</v>
      </c>
      <c r="E29" s="35">
        <f t="shared" si="1"/>
        <v>-91787.467572009657</v>
      </c>
      <c r="F29" s="2"/>
      <c r="G29" s="2"/>
    </row>
    <row r="30" spans="2:7" x14ac:dyDescent="0.4">
      <c r="B30" s="12" t="s">
        <v>6</v>
      </c>
      <c r="C30" s="34">
        <v>0</v>
      </c>
      <c r="D30" s="15">
        <v>0</v>
      </c>
      <c r="E30" s="35">
        <f t="shared" si="1"/>
        <v>0</v>
      </c>
      <c r="F30" s="2"/>
      <c r="G30" s="2"/>
    </row>
    <row r="31" spans="2:7" x14ac:dyDescent="0.4">
      <c r="B31" s="12" t="s">
        <v>7</v>
      </c>
      <c r="C31" s="34">
        <v>2185154.6128630694</v>
      </c>
      <c r="D31" s="15">
        <v>2489258.2980489959</v>
      </c>
      <c r="E31" s="35">
        <f t="shared" si="1"/>
        <v>-304103.6851859265</v>
      </c>
      <c r="F31" s="2"/>
      <c r="G31" s="2"/>
    </row>
    <row r="32" spans="2:7" x14ac:dyDescent="0.4">
      <c r="B32" s="12" t="s">
        <v>8</v>
      </c>
      <c r="C32" s="34">
        <v>2856998.8989999034</v>
      </c>
      <c r="D32" s="15">
        <v>2695771.0142463087</v>
      </c>
      <c r="E32" s="35">
        <f t="shared" si="1"/>
        <v>161227.88475359464</v>
      </c>
      <c r="F32" s="2"/>
      <c r="G32" s="2"/>
    </row>
    <row r="33" spans="2:7" x14ac:dyDescent="0.4">
      <c r="B33" s="12" t="s">
        <v>9</v>
      </c>
      <c r="C33" s="34">
        <v>191975.65768669403</v>
      </c>
      <c r="D33" s="15">
        <v>165783.55231250019</v>
      </c>
      <c r="E33" s="35">
        <f t="shared" si="1"/>
        <v>26192.105374193838</v>
      </c>
      <c r="F33" s="2"/>
      <c r="G33" s="2"/>
    </row>
    <row r="34" spans="2:7" x14ac:dyDescent="0.4">
      <c r="B34" s="8" t="s">
        <v>10</v>
      </c>
      <c r="C34" s="26">
        <v>6629449.2000000058</v>
      </c>
      <c r="D34" s="13">
        <v>6759438.400000006</v>
      </c>
      <c r="E34" s="27">
        <f t="shared" si="1"/>
        <v>-129989.20000000019</v>
      </c>
      <c r="F34" s="2"/>
      <c r="G34" s="2"/>
    </row>
    <row r="35" spans="2:7" x14ac:dyDescent="0.4">
      <c r="B35" s="12" t="s">
        <v>11</v>
      </c>
      <c r="C35" s="34">
        <v>314800</v>
      </c>
      <c r="D35" s="15">
        <v>212700</v>
      </c>
      <c r="E35" s="35">
        <f t="shared" si="1"/>
        <v>102100</v>
      </c>
      <c r="F35" s="2"/>
      <c r="G35" s="2"/>
    </row>
    <row r="36" spans="2:7" x14ac:dyDescent="0.4">
      <c r="B36" s="12" t="s">
        <v>12</v>
      </c>
      <c r="C36" s="34">
        <v>1554161.84</v>
      </c>
      <c r="D36" s="15">
        <v>1120882.656</v>
      </c>
      <c r="E36" s="35">
        <f t="shared" si="1"/>
        <v>433279.18400000012</v>
      </c>
      <c r="F36" s="2"/>
      <c r="G36" s="2"/>
    </row>
    <row r="37" spans="2:7" x14ac:dyDescent="0.4">
      <c r="B37" s="12" t="s">
        <v>37</v>
      </c>
      <c r="C37" s="34">
        <v>-77993.52</v>
      </c>
      <c r="D37" s="15">
        <v>-38996.76</v>
      </c>
      <c r="E37" s="35">
        <f t="shared" si="1"/>
        <v>-38996.76</v>
      </c>
      <c r="F37" s="2"/>
      <c r="G37" s="2"/>
    </row>
    <row r="38" spans="2:7" x14ac:dyDescent="0.4">
      <c r="B38" s="12" t="s">
        <v>13</v>
      </c>
      <c r="C38" s="34">
        <v>902732.64176957426</v>
      </c>
      <c r="D38" s="15">
        <v>988741.20088058128</v>
      </c>
      <c r="E38" s="35">
        <f t="shared" si="1"/>
        <v>-86008.559111007024</v>
      </c>
      <c r="F38" s="2"/>
      <c r="G38" s="2"/>
    </row>
    <row r="39" spans="2:7" x14ac:dyDescent="0.4">
      <c r="B39" s="12"/>
      <c r="C39" s="34"/>
      <c r="D39" s="15"/>
      <c r="E39" s="35"/>
      <c r="F39" s="2"/>
      <c r="G39" s="2"/>
    </row>
    <row r="40" spans="2:7" s="22" customFormat="1" x14ac:dyDescent="0.4">
      <c r="B40" s="8" t="s">
        <v>33</v>
      </c>
      <c r="C40" s="26">
        <f>SUM(C19:C38)</f>
        <v>115380824.40237898</v>
      </c>
      <c r="D40" s="13">
        <f>SUM(D19:D38)</f>
        <v>111823999.79494718</v>
      </c>
      <c r="E40" s="27">
        <f t="shared" si="1"/>
        <v>3556824.6074317992</v>
      </c>
      <c r="F40" s="21"/>
      <c r="G40" s="21"/>
    </row>
    <row r="41" spans="2:7" s="22" customFormat="1" x14ac:dyDescent="0.4">
      <c r="B41" s="8"/>
      <c r="C41" s="26"/>
      <c r="D41" s="13"/>
      <c r="E41" s="27"/>
      <c r="F41" s="21"/>
      <c r="G41" s="21"/>
    </row>
    <row r="42" spans="2:7" x14ac:dyDescent="0.4">
      <c r="B42" s="12" t="s">
        <v>29</v>
      </c>
      <c r="C42" s="34"/>
      <c r="D42" s="15">
        <v>0</v>
      </c>
      <c r="E42" s="35">
        <f t="shared" si="1"/>
        <v>0</v>
      </c>
      <c r="F42" s="2"/>
      <c r="G42" s="2"/>
    </row>
    <row r="43" spans="2:7" x14ac:dyDescent="0.4">
      <c r="B43" s="12" t="s">
        <v>30</v>
      </c>
      <c r="C43" s="34">
        <v>170000</v>
      </c>
      <c r="D43" s="15">
        <v>347000</v>
      </c>
      <c r="E43" s="35">
        <f t="shared" si="1"/>
        <v>-177000</v>
      </c>
      <c r="F43" s="2"/>
      <c r="G43" s="2"/>
    </row>
    <row r="44" spans="2:7" ht="15.4" thickBot="1" x14ac:dyDescent="0.45">
      <c r="B44" s="43"/>
      <c r="C44" s="34"/>
      <c r="D44" s="15"/>
      <c r="E44" s="35"/>
      <c r="F44" s="2"/>
      <c r="G44" s="2"/>
    </row>
    <row r="45" spans="2:7" ht="15.4" thickBot="1" x14ac:dyDescent="0.45">
      <c r="B45" s="39" t="s">
        <v>14</v>
      </c>
      <c r="C45" s="40">
        <f>C40+C42+C43</f>
        <v>115550824.40237898</v>
      </c>
      <c r="D45" s="41">
        <f>D40+D42+D43</f>
        <v>112170999.79494718</v>
      </c>
      <c r="E45" s="42">
        <f t="shared" si="1"/>
        <v>3379824.6074317992</v>
      </c>
      <c r="F45" s="2"/>
      <c r="G45" s="2"/>
    </row>
    <row r="46" spans="2:7" s="37" customFormat="1" x14ac:dyDescent="0.4">
      <c r="B46" s="10"/>
      <c r="C46" s="13"/>
      <c r="D46" s="13"/>
      <c r="E46" s="14"/>
      <c r="F46" s="10"/>
      <c r="G46" s="10"/>
    </row>
    <row r="47" spans="2:7" s="37" customFormat="1" x14ac:dyDescent="0.4">
      <c r="B47" s="10"/>
      <c r="C47" s="16"/>
      <c r="D47" s="16"/>
      <c r="E47" s="18"/>
      <c r="F47" s="10"/>
      <c r="G47" s="10"/>
    </row>
    <row r="48" spans="2:7" s="37" customFormat="1" x14ac:dyDescent="0.4">
      <c r="B48" s="38" t="s">
        <v>15</v>
      </c>
      <c r="C48" s="16"/>
      <c r="D48" s="16"/>
      <c r="E48" s="17"/>
      <c r="F48" s="10"/>
      <c r="G48" s="10"/>
    </row>
    <row r="49" spans="2:7" s="37" customFormat="1" x14ac:dyDescent="0.4">
      <c r="B49" s="10" t="s">
        <v>52</v>
      </c>
      <c r="C49" s="10"/>
      <c r="D49" s="10"/>
      <c r="E49" s="10"/>
      <c r="F49" s="10"/>
      <c r="G49" s="10"/>
    </row>
    <row r="50" spans="2:7" s="37" customFormat="1" x14ac:dyDescent="0.4">
      <c r="B50" s="10" t="s">
        <v>53</v>
      </c>
      <c r="C50" s="10"/>
      <c r="D50" s="10"/>
      <c r="E50" s="10"/>
      <c r="F50" s="10"/>
      <c r="G50" s="10"/>
    </row>
    <row r="51" spans="2:7" s="37" customFormat="1" x14ac:dyDescent="0.4">
      <c r="B51" s="10" t="s">
        <v>45</v>
      </c>
      <c r="C51" s="10"/>
      <c r="D51" s="10"/>
      <c r="E51" s="10"/>
      <c r="F51" s="10"/>
      <c r="G51" s="10"/>
    </row>
    <row r="52" spans="2:7" s="37" customFormat="1" x14ac:dyDescent="0.4">
      <c r="B52" s="10" t="s">
        <v>47</v>
      </c>
      <c r="C52" s="10"/>
      <c r="D52" s="10"/>
      <c r="E52" s="10"/>
      <c r="F52" s="10"/>
      <c r="G52" s="10"/>
    </row>
    <row r="53" spans="2:7" s="37" customFormat="1" x14ac:dyDescent="0.4">
      <c r="B53" s="10" t="s">
        <v>19</v>
      </c>
      <c r="C53" s="10"/>
      <c r="D53" s="10"/>
      <c r="E53" s="10"/>
      <c r="F53" s="10"/>
      <c r="G53" s="10"/>
    </row>
    <row r="54" spans="2:7" s="37" customFormat="1" x14ac:dyDescent="0.4">
      <c r="B54" s="10" t="s">
        <v>31</v>
      </c>
      <c r="C54" s="10"/>
      <c r="D54" s="10"/>
      <c r="E54" s="10"/>
      <c r="F54" s="10"/>
      <c r="G54" s="10"/>
    </row>
    <row r="55" spans="2:7" s="37" customFormat="1" x14ac:dyDescent="0.4">
      <c r="B55" s="10" t="s">
        <v>48</v>
      </c>
      <c r="C55" s="10"/>
      <c r="D55" s="10"/>
      <c r="E55" s="10"/>
      <c r="F55" s="10"/>
      <c r="G55" s="10"/>
    </row>
    <row r="56" spans="2:7" s="37" customFormat="1" x14ac:dyDescent="0.4">
      <c r="B56" s="10" t="s">
        <v>49</v>
      </c>
      <c r="C56" s="10"/>
      <c r="D56" s="10"/>
      <c r="E56" s="10"/>
      <c r="F56" s="10"/>
      <c r="G56" s="10"/>
    </row>
    <row r="57" spans="2:7" s="37" customFormat="1" x14ac:dyDescent="0.4">
      <c r="B57" s="10" t="s">
        <v>20</v>
      </c>
      <c r="C57" s="10"/>
      <c r="D57" s="10"/>
      <c r="E57" s="17"/>
      <c r="F57" s="10"/>
      <c r="G57" s="10"/>
    </row>
    <row r="58" spans="2:7" s="37" customFormat="1" x14ac:dyDescent="0.4">
      <c r="B58" s="10" t="s">
        <v>51</v>
      </c>
      <c r="C58" s="10"/>
      <c r="D58" s="10"/>
      <c r="E58" s="17"/>
      <c r="F58" s="10"/>
      <c r="G58" s="10"/>
    </row>
    <row r="59" spans="2:7" s="37" customFormat="1" x14ac:dyDescent="0.4">
      <c r="B59" s="10" t="s">
        <v>50</v>
      </c>
      <c r="C59" s="10"/>
      <c r="D59" s="10"/>
      <c r="E59" s="10"/>
      <c r="F59" s="10"/>
      <c r="G59" s="10"/>
    </row>
    <row r="60" spans="2:7" s="37" customFormat="1" x14ac:dyDescent="0.4">
      <c r="B60" s="10" t="s">
        <v>55</v>
      </c>
      <c r="C60" s="10"/>
      <c r="D60" s="10"/>
      <c r="E60" s="10"/>
      <c r="F60" s="10"/>
      <c r="G60" s="10"/>
    </row>
    <row r="61" spans="2:7" s="37" customFormat="1" x14ac:dyDescent="0.4">
      <c r="B61" s="51" t="s">
        <v>54</v>
      </c>
      <c r="C61" s="10"/>
      <c r="D61" s="10"/>
      <c r="E61" s="10"/>
      <c r="F61" s="10"/>
      <c r="G61" s="10"/>
    </row>
    <row r="62" spans="2:7" s="37" customFormat="1" ht="29.65" customHeight="1" x14ac:dyDescent="0.4">
      <c r="B62" s="52" t="s">
        <v>32</v>
      </c>
      <c r="C62" s="53"/>
      <c r="D62" s="53"/>
      <c r="E62" s="53"/>
      <c r="F62" s="53"/>
      <c r="G62" s="10"/>
    </row>
    <row r="63" spans="2:7" s="37" customFormat="1" ht="29.65" customHeight="1" x14ac:dyDescent="0.4">
      <c r="B63" s="54" t="s">
        <v>39</v>
      </c>
      <c r="C63" s="55"/>
      <c r="D63" s="55"/>
      <c r="E63" s="55"/>
      <c r="F63" s="55"/>
      <c r="G63" s="10"/>
    </row>
    <row r="64" spans="2:7" s="37" customFormat="1" ht="28.9" customHeight="1" x14ac:dyDescent="0.4">
      <c r="B64" s="54" t="s">
        <v>41</v>
      </c>
      <c r="C64" s="55"/>
      <c r="D64" s="55"/>
      <c r="E64" s="55"/>
      <c r="F64" s="55"/>
      <c r="G64" s="10"/>
    </row>
    <row r="65" spans="2:7" s="37" customFormat="1" x14ac:dyDescent="0.4">
      <c r="B65" s="10" t="s">
        <v>38</v>
      </c>
      <c r="C65" s="10"/>
      <c r="D65" s="10"/>
      <c r="E65" s="10"/>
      <c r="F65" s="10"/>
      <c r="G65" s="10"/>
    </row>
    <row r="66" spans="2:7" s="37" customFormat="1" x14ac:dyDescent="0.4">
      <c r="B66" s="10"/>
      <c r="C66" s="10"/>
      <c r="D66" s="10"/>
      <c r="E66" s="10"/>
      <c r="F66" s="10"/>
      <c r="G66" s="10"/>
    </row>
    <row r="67" spans="2:7" x14ac:dyDescent="0.4">
      <c r="B67" s="2"/>
      <c r="C67" s="2"/>
      <c r="D67" s="2"/>
      <c r="E67" s="2"/>
      <c r="F67" s="2"/>
      <c r="G67" s="2"/>
    </row>
  </sheetData>
  <mergeCells count="4">
    <mergeCell ref="C2:E3"/>
    <mergeCell ref="B62:F62"/>
    <mergeCell ref="B63:F63"/>
    <mergeCell ref="B64:F6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&amp;L&amp;"Arial,Bold"&amp;18
&amp;C&amp;"Arial,Bold"&amp;18SUMMARY SCHOOL FUNDING  FACTOR CHANGES BETWEEN 2020/21 AND 2019/20
&amp;R&amp;"Arial,Bold"&amp;18APPENDIX 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150132b-9f32-4743-a349-f70c20080b32">
      <UserInfo>
        <DisplayName>Stokes, Anita: WCC</DisplayName>
        <AccountId>61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4" ma:contentTypeDescription="Create a new document." ma:contentTypeScope="" ma:versionID="909b75672f7e3a360c735c11d7d4afd0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a1f09a00c8354d1908ce32b07da76a8d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E0931-CE19-4993-9017-87BA8CBAA85A}">
  <ds:schemaRefs>
    <ds:schemaRef ds:uri="5150132b-9f32-4743-a349-f70c20080b32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13d6d765-1e35-4a38-b74c-9e28df5f772d"/>
  </ds:schemaRefs>
</ds:datastoreItem>
</file>

<file path=customXml/itemProps2.xml><?xml version="1.0" encoding="utf-8"?>
<ds:datastoreItem xmlns:ds="http://schemas.openxmlformats.org/officeDocument/2006/customXml" ds:itemID="{88CEA552-42F5-4E8C-A2ED-C44C995B2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ED4505-64E6-4BB7-A2F4-49AE205EA6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Schools Block Comparison</vt:lpstr>
      <vt:lpstr>'Schools Block Comparison'!Print_Area</vt:lpstr>
    </vt:vector>
  </TitlesOfParts>
  <Company>R.B.K.C.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R.B.K.C. Corporate Templates</dc:title>
  <dc:subject>Document Template</dc:subject>
  <dc:creator>FINNIGR</dc:creator>
  <dc:description>V16.00 - 04/01/2016</dc:description>
  <cp:lastModifiedBy>Stokes, Anita</cp:lastModifiedBy>
  <cp:lastPrinted>2020-01-03T13:29:19Z</cp:lastPrinted>
  <dcterms:created xsi:type="dcterms:W3CDTF">2009-05-11T13:13:55Z</dcterms:created>
  <dcterms:modified xsi:type="dcterms:W3CDTF">2020-01-03T13:35:17Z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