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465" activeTab="0"/>
  </bookViews>
  <sheets>
    <sheet name="Summary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<sst xmlns="http://schemas.openxmlformats.org/spreadsheetml/2006/main" count="42" uniqueCount="34">
  <si>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Churchill Gardens Primary Academy</t>
  </si>
  <si>
    <t>Our Lady of Dolours RC Primary School</t>
  </si>
  <si>
    <t>2016/17</t>
  </si>
  <si>
    <t>2017/18</t>
  </si>
  <si>
    <t xml:space="preserve">Paddington Green </t>
  </si>
  <si>
    <t>2018/19</t>
  </si>
  <si>
    <t>no falling rolls allocations identified</t>
  </si>
  <si>
    <t>Reflecting Schools Forum agreement to scale down by 83%</t>
  </si>
  <si>
    <t>redundancy</t>
  </si>
  <si>
    <t>School had a falling roll and the DSG bore the cost of redundancy payment made on transfer to Academy</t>
  </si>
  <si>
    <t>Burdett-Coutts and Townshend Foundation CofE Primary School</t>
  </si>
  <si>
    <t>St Stephen's CofE Primary School</t>
  </si>
  <si>
    <t>St Edward's Catholic Primary School</t>
  </si>
  <si>
    <t>St George's Hanover Square CofE Primary School</t>
  </si>
  <si>
    <t>Hallfield Primary School</t>
  </si>
  <si>
    <t>£</t>
  </si>
  <si>
    <t>%</t>
  </si>
  <si>
    <t>Numbers</t>
  </si>
  <si>
    <t>80%</t>
  </si>
  <si>
    <t>Estab</t>
  </si>
  <si>
    <t>School</t>
  </si>
  <si>
    <t>MFG NOR</t>
  </si>
  <si>
    <t>Change</t>
  </si>
  <si>
    <t>above 5%</t>
  </si>
  <si>
    <t>Comments</t>
  </si>
  <si>
    <t>ALL SCHOOLS</t>
  </si>
  <si>
    <t>Approved</t>
  </si>
  <si>
    <t>Christ Church Bentinck CofE Primary School</t>
  </si>
  <si>
    <t>Ark Paddington Green Primary Academy</t>
  </si>
  <si>
    <t>Total MFG Pupil Numbers Falling Rolls in 2018/19</t>
  </si>
  <si>
    <t>Falling Roll Budget</t>
  </si>
  <si>
    <t>Funds left in Falling Rolls Budget 2018/19 to be allocated via the 2018/19 formula</t>
  </si>
  <si>
    <t>Allocations to Schools with Falling Rolls 2016/17 - 2018/19</t>
  </si>
  <si>
    <t>Appendix B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</si>
</sst>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"/>
  </numFmts>
  <fonts count="47">
    <font>
      <sz val="11"/>
      <name val="Calibri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4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9" fillId="0" borderId="0" xfId="57" applyFont="1">
      <alignment/>
      <protection/>
    </xf>
    <xf numFmtId="0" fontId="43" fillId="0" borderId="0" xfId="57" applyFont="1">
      <alignment/>
      <protection/>
    </xf>
    <xf numFmtId="38" fontId="43" fillId="0" borderId="0" xfId="57" applyNumberFormat="1" applyFont="1">
      <alignment/>
      <protection/>
    </xf>
    <xf numFmtId="38" fontId="29" fillId="0" borderId="0" xfId="57" applyNumberFormat="1" applyFont="1">
      <alignment/>
      <protection/>
    </xf>
    <xf numFmtId="0" fontId="44" fillId="0" borderId="0" xfId="57" applyFont="1">
      <alignment/>
      <protection/>
    </xf>
    <xf numFmtId="0" fontId="29" fillId="0" borderId="0" xfId="57" applyFont="1" applyAlignment="1">
      <alignment horizontal="right"/>
      <protection/>
    </xf>
    <xf numFmtId="0" fontId="45" fillId="0" borderId="0" xfId="57" applyFont="1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43" fillId="0" borderId="11" xfId="0" applyNumberFormat="1" applyFont="1" applyBorder="1" applyAlignment="1">
      <alignment horizontal="right" vertical="center" wrapText="1"/>
    </xf>
    <xf numFmtId="4" fontId="43" fillId="0" borderId="12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right"/>
    </xf>
    <xf numFmtId="4" fontId="43" fillId="0" borderId="11" xfId="0" applyNumberFormat="1" applyFont="1" applyBorder="1" applyAlignment="1">
      <alignment horizontal="right"/>
    </xf>
    <xf numFmtId="164" fontId="43" fillId="0" borderId="12" xfId="0" applyNumberFormat="1" applyFont="1" applyBorder="1" applyAlignment="1" quotePrefix="1">
      <alignment horizontal="right"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/>
    </xf>
    <xf numFmtId="4" fontId="43" fillId="0" borderId="14" xfId="0" applyNumberFormat="1" applyFont="1" applyBorder="1" applyAlignment="1">
      <alignment horizontal="right" vertical="center" wrapText="1"/>
    </xf>
    <xf numFmtId="4" fontId="43" fillId="0" borderId="15" xfId="0" applyNumberFormat="1" applyFont="1" applyBorder="1" applyAlignment="1">
      <alignment horizontal="right" vertical="center" wrapText="1"/>
    </xf>
    <xf numFmtId="4" fontId="43" fillId="0" borderId="14" xfId="0" applyNumberFormat="1" applyFont="1" applyFill="1" applyBorder="1" applyAlignment="1">
      <alignment horizontal="right" vertical="center" wrapText="1"/>
    </xf>
    <xf numFmtId="164" fontId="43" fillId="0" borderId="15" xfId="59" applyNumberFormat="1" applyFont="1" applyBorder="1" applyAlignment="1">
      <alignment horizontal="right"/>
      <protection/>
    </xf>
    <xf numFmtId="0" fontId="46" fillId="0" borderId="16" xfId="0" applyFont="1" applyBorder="1" applyAlignment="1">
      <alignment/>
    </xf>
    <xf numFmtId="0" fontId="46" fillId="0" borderId="17" xfId="0" applyFont="1" applyBorder="1" applyAlignment="1">
      <alignment/>
    </xf>
    <xf numFmtId="4" fontId="46" fillId="0" borderId="17" xfId="0" applyNumberFormat="1" applyFont="1" applyBorder="1" applyAlignment="1">
      <alignment horizontal="right" vertical="center" wrapText="1"/>
    </xf>
    <xf numFmtId="4" fontId="46" fillId="0" borderId="18" xfId="0" applyNumberFormat="1" applyFont="1" applyBorder="1" applyAlignment="1">
      <alignment horizontal="right" vertical="center" wrapText="1"/>
    </xf>
    <xf numFmtId="0" fontId="38" fillId="0" borderId="17" xfId="0" applyFont="1" applyBorder="1" applyAlignment="1">
      <alignment/>
    </xf>
    <xf numFmtId="4" fontId="38" fillId="0" borderId="17" xfId="0" applyNumberFormat="1" applyFont="1" applyBorder="1" applyAlignment="1">
      <alignment/>
    </xf>
    <xf numFmtId="164" fontId="38" fillId="0" borderId="18" xfId="0" applyNumberFormat="1" applyFont="1" applyBorder="1" applyAlignment="1">
      <alignment/>
    </xf>
    <xf numFmtId="0" fontId="38" fillId="0" borderId="16" xfId="0" applyFont="1" applyBorder="1" applyAlignment="1">
      <alignment/>
    </xf>
    <xf numFmtId="3" fontId="38" fillId="0" borderId="17" xfId="0" applyNumberFormat="1" applyFont="1" applyBorder="1" applyAlignment="1">
      <alignment/>
    </xf>
    <xf numFmtId="3" fontId="38" fillId="0" borderId="18" xfId="0" applyNumberFormat="1" applyFont="1" applyBorder="1" applyAlignment="1">
      <alignment/>
    </xf>
    <xf numFmtId="10" fontId="38" fillId="0" borderId="17" xfId="0" applyNumberFormat="1" applyFont="1" applyBorder="1" applyAlignment="1">
      <alignment/>
    </xf>
    <xf numFmtId="165" fontId="38" fillId="0" borderId="18" xfId="0" applyNumberFormat="1" applyFont="1" applyBorder="1" applyAlignment="1">
      <alignment/>
    </xf>
    <xf numFmtId="165" fontId="38" fillId="0" borderId="18" xfId="0" applyNumberFormat="1" applyFont="1" applyFill="1" applyBorder="1" applyAlignment="1">
      <alignment/>
    </xf>
    <xf numFmtId="0" fontId="38" fillId="0" borderId="17" xfId="0" applyFont="1" applyFill="1" applyBorder="1" applyAlignment="1">
      <alignment/>
    </xf>
    <xf numFmtId="3" fontId="38" fillId="0" borderId="0" xfId="0" applyNumberFormat="1" applyFont="1" applyBorder="1" applyAlignment="1">
      <alignment/>
    </xf>
    <xf numFmtId="4" fontId="38" fillId="0" borderId="0" xfId="0" applyNumberFormat="1" applyFont="1" applyBorder="1" applyAlignment="1">
      <alignment/>
    </xf>
    <xf numFmtId="4" fontId="38" fillId="0" borderId="18" xfId="0" applyNumberFormat="1" applyFont="1" applyBorder="1" applyAlignment="1">
      <alignment/>
    </xf>
    <xf numFmtId="0" fontId="38" fillId="0" borderId="14" xfId="0" applyFont="1" applyBorder="1" applyAlignment="1">
      <alignment/>
    </xf>
    <xf numFmtId="4" fontId="38" fillId="0" borderId="14" xfId="0" applyNumberFormat="1" applyFont="1" applyBorder="1" applyAlignment="1">
      <alignment/>
    </xf>
    <xf numFmtId="165" fontId="38" fillId="0" borderId="15" xfId="0" applyNumberFormat="1" applyFont="1" applyBorder="1" applyAlignment="1">
      <alignment/>
    </xf>
    <xf numFmtId="0" fontId="38" fillId="0" borderId="19" xfId="0" applyFont="1" applyBorder="1" applyAlignment="1">
      <alignment/>
    </xf>
    <xf numFmtId="0" fontId="46" fillId="0" borderId="11" xfId="0" applyFont="1" applyBorder="1" applyAlignment="1">
      <alignment/>
    </xf>
    <xf numFmtId="3" fontId="46" fillId="0" borderId="10" xfId="0" applyNumberFormat="1" applyFont="1" applyBorder="1" applyAlignment="1">
      <alignment/>
    </xf>
    <xf numFmtId="3" fontId="46" fillId="0" borderId="11" xfId="0" applyNumberFormat="1" applyFont="1" applyBorder="1" applyAlignment="1">
      <alignment/>
    </xf>
    <xf numFmtId="0" fontId="38" fillId="0" borderId="0" xfId="0" applyFont="1" applyAlignment="1">
      <alignment/>
    </xf>
    <xf numFmtId="4" fontId="46" fillId="0" borderId="20" xfId="0" applyNumberFormat="1" applyFont="1" applyBorder="1" applyAlignment="1">
      <alignment/>
    </xf>
    <xf numFmtId="165" fontId="46" fillId="0" borderId="12" xfId="0" applyNumberFormat="1" applyFont="1" applyBorder="1" applyAlignment="1">
      <alignment/>
    </xf>
    <xf numFmtId="0" fontId="38" fillId="0" borderId="10" xfId="0" applyFont="1" applyBorder="1" applyAlignment="1">
      <alignment/>
    </xf>
    <xf numFmtId="4" fontId="38" fillId="0" borderId="21" xfId="0" applyNumberFormat="1" applyFont="1" applyBorder="1" applyAlignment="1">
      <alignment/>
    </xf>
    <xf numFmtId="0" fontId="38" fillId="0" borderId="21" xfId="0" applyFont="1" applyBorder="1" applyAlignment="1">
      <alignment/>
    </xf>
    <xf numFmtId="164" fontId="38" fillId="0" borderId="12" xfId="0" applyNumberFormat="1" applyFont="1" applyBorder="1" applyAlignment="1">
      <alignment/>
    </xf>
    <xf numFmtId="0" fontId="38" fillId="0" borderId="0" xfId="0" applyFont="1" applyBorder="1" applyAlignment="1">
      <alignment/>
    </xf>
    <xf numFmtId="0" fontId="0" fillId="0" borderId="16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5" fontId="0" fillId="0" borderId="18" xfId="0" applyNumberFormat="1" applyBorder="1" applyAlignment="1">
      <alignment/>
    </xf>
    <xf numFmtId="0" fontId="46" fillId="0" borderId="13" xfId="0" applyFont="1" applyBorder="1" applyAlignment="1">
      <alignment/>
    </xf>
    <xf numFmtId="4" fontId="38" fillId="0" borderId="22" xfId="0" applyNumberFormat="1" applyFont="1" applyBorder="1" applyAlignment="1">
      <alignment/>
    </xf>
    <xf numFmtId="0" fontId="38" fillId="0" borderId="22" xfId="0" applyFont="1" applyBorder="1" applyAlignment="1">
      <alignment/>
    </xf>
    <xf numFmtId="165" fontId="46" fillId="0" borderId="15" xfId="0" applyNumberFormat="1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B1">
      <selection activeCell="D8" sqref="D8"/>
    </sheetView>
  </sheetViews>
  <sheetFormatPr defaultColWidth="9.140625" defaultRowHeight="15"/>
  <cols>
    <col min="1" max="1" width="9.140625" style="1" customWidth="1"/>
    <col min="2" max="2" width="62.421875" style="1" customWidth="1"/>
    <col min="3" max="3" width="10.00390625" style="1" customWidth="1"/>
    <col min="4" max="4" width="11.00390625" style="1" customWidth="1"/>
    <col min="5" max="7" width="9.140625" style="1" customWidth="1"/>
    <col min="8" max="8" width="10.421875" style="1" customWidth="1"/>
    <col min="9" max="9" width="11.57421875" style="1" customWidth="1"/>
    <col min="10" max="16384" width="9.140625" style="1" customWidth="1"/>
  </cols>
  <sheetData>
    <row r="1" ht="15.75">
      <c r="M1" s="7" t="s">
        <v>33</v>
      </c>
    </row>
    <row r="2" spans="1:3" ht="15.75">
      <c r="A2" s="2" t="s">
        <v>32</v>
      </c>
      <c r="C2" s="6" t="s">
        <v>15</v>
      </c>
    </row>
    <row r="4" spans="1:2" ht="15.75">
      <c r="A4" s="2" t="s">
        <v>2</v>
      </c>
      <c r="B4" s="1" t="s">
        <v>6</v>
      </c>
    </row>
    <row r="5" ht="15.75">
      <c r="A5" s="2"/>
    </row>
    <row r="7" spans="1:3" ht="15.75">
      <c r="A7" s="2" t="s">
        <v>3</v>
      </c>
      <c r="B7" s="1" t="s">
        <v>0</v>
      </c>
      <c r="C7" s="4">
        <v>41986.56</v>
      </c>
    </row>
    <row r="8" spans="2:3" ht="15">
      <c r="B8" s="1" t="s">
        <v>11</v>
      </c>
      <c r="C8" s="4">
        <v>31489.92</v>
      </c>
    </row>
    <row r="9" spans="2:3" ht="15">
      <c r="B9" s="1" t="s">
        <v>10</v>
      </c>
      <c r="C9" s="4">
        <v>108456.28</v>
      </c>
    </row>
    <row r="10" spans="2:3" ht="15">
      <c r="B10" s="1" t="s">
        <v>12</v>
      </c>
      <c r="C10" s="4">
        <v>101467.52</v>
      </c>
    </row>
    <row r="11" spans="2:3" ht="15">
      <c r="B11" s="1" t="s">
        <v>13</v>
      </c>
      <c r="C11" s="4">
        <v>59480.96</v>
      </c>
    </row>
    <row r="12" spans="3:4" ht="15.75">
      <c r="C12" s="3">
        <f>SUM(C7:C11)</f>
        <v>342881.24000000005</v>
      </c>
      <c r="D12" s="1" t="s">
        <v>7</v>
      </c>
    </row>
    <row r="13" spans="2:3" ht="15">
      <c r="B13" s="5" t="s">
        <v>8</v>
      </c>
      <c r="C13" s="4"/>
    </row>
    <row r="14" spans="2:4" ht="15">
      <c r="B14" s="1" t="s">
        <v>4</v>
      </c>
      <c r="C14" s="4">
        <v>161982.59</v>
      </c>
      <c r="D14" s="1" t="s">
        <v>9</v>
      </c>
    </row>
    <row r="15" ht="15">
      <c r="C15" s="4"/>
    </row>
    <row r="16" spans="1:3" ht="15.75">
      <c r="A16" s="2" t="s">
        <v>5</v>
      </c>
      <c r="C16" s="4"/>
    </row>
    <row r="17" ht="15.75" thickBot="1">
      <c r="C17" s="4"/>
    </row>
    <row r="18" spans="1:9" ht="15.75">
      <c r="A18" s="8"/>
      <c r="B18" s="9"/>
      <c r="C18" s="10" t="s">
        <v>5</v>
      </c>
      <c r="D18" s="10" t="s">
        <v>3</v>
      </c>
      <c r="E18" s="11"/>
      <c r="F18" s="12" t="s">
        <v>16</v>
      </c>
      <c r="G18" s="13" t="s">
        <v>17</v>
      </c>
      <c r="H18" s="14" t="s">
        <v>18</v>
      </c>
      <c r="I18" s="9"/>
    </row>
    <row r="19" spans="1:9" ht="32.25" thickBot="1">
      <c r="A19" s="15" t="s">
        <v>19</v>
      </c>
      <c r="B19" s="16" t="s">
        <v>20</v>
      </c>
      <c r="C19" s="17" t="s">
        <v>21</v>
      </c>
      <c r="D19" s="17" t="s">
        <v>21</v>
      </c>
      <c r="E19" s="18" t="s">
        <v>22</v>
      </c>
      <c r="F19" s="19" t="s">
        <v>22</v>
      </c>
      <c r="G19" s="19" t="s">
        <v>23</v>
      </c>
      <c r="H19" s="20">
        <v>3615.656210712</v>
      </c>
      <c r="I19" s="16" t="s">
        <v>24</v>
      </c>
    </row>
    <row r="20" spans="1:9" ht="15">
      <c r="A20" s="21"/>
      <c r="B20" s="22" t="s">
        <v>25</v>
      </c>
      <c r="C20" s="23"/>
      <c r="D20" s="23"/>
      <c r="E20" s="24"/>
      <c r="F20" s="25"/>
      <c r="G20" s="26"/>
      <c r="H20" s="27"/>
      <c r="I20" s="25"/>
    </row>
    <row r="21" spans="1:9" ht="15">
      <c r="A21" s="28">
        <v>2132799</v>
      </c>
      <c r="B21" s="25" t="s">
        <v>14</v>
      </c>
      <c r="C21" s="29">
        <v>407</v>
      </c>
      <c r="D21" s="29">
        <v>451</v>
      </c>
      <c r="E21" s="30">
        <f aca="true" t="shared" si="0" ref="E21:E26">C21-D21</f>
        <v>-44</v>
      </c>
      <c r="F21" s="31">
        <f aca="true" t="shared" si="1" ref="F21:F26">E21/D21</f>
        <v>-0.0975609756097561</v>
      </c>
      <c r="G21" s="26">
        <f aca="true" t="shared" si="2" ref="G21:G26">SUM(F21+5%)*D21</f>
        <v>-21.45</v>
      </c>
      <c r="H21" s="32">
        <v>0</v>
      </c>
      <c r="I21" s="25"/>
    </row>
    <row r="22" spans="1:9" ht="15">
      <c r="A22" s="28">
        <v>2133316</v>
      </c>
      <c r="B22" s="25" t="s">
        <v>10</v>
      </c>
      <c r="C22" s="29">
        <v>220</v>
      </c>
      <c r="D22" s="29">
        <v>257</v>
      </c>
      <c r="E22" s="30">
        <f t="shared" si="0"/>
        <v>-37</v>
      </c>
      <c r="F22" s="31">
        <f t="shared" si="1"/>
        <v>-0.14396887159533073</v>
      </c>
      <c r="G22" s="26">
        <f t="shared" si="2"/>
        <v>-24.149999999999995</v>
      </c>
      <c r="H22" s="33">
        <v>-69854.47799095583</v>
      </c>
      <c r="I22" s="34" t="s">
        <v>26</v>
      </c>
    </row>
    <row r="23" spans="1:9" ht="15">
      <c r="A23" s="28">
        <v>2133381</v>
      </c>
      <c r="B23" s="25" t="s">
        <v>1</v>
      </c>
      <c r="C23" s="29">
        <v>218</v>
      </c>
      <c r="D23" s="29">
        <v>255</v>
      </c>
      <c r="E23" s="30">
        <f t="shared" si="0"/>
        <v>-37</v>
      </c>
      <c r="F23" s="31">
        <f t="shared" si="1"/>
        <v>-0.1450980392156863</v>
      </c>
      <c r="G23" s="26">
        <f t="shared" si="2"/>
        <v>-24.250000000000004</v>
      </c>
      <c r="H23" s="33">
        <v>-70143.73048781282</v>
      </c>
      <c r="I23" s="34" t="s">
        <v>26</v>
      </c>
    </row>
    <row r="24" spans="1:9" ht="15">
      <c r="A24" s="28">
        <v>2133432</v>
      </c>
      <c r="B24" s="25" t="s">
        <v>12</v>
      </c>
      <c r="C24" s="29">
        <v>305</v>
      </c>
      <c r="D24" s="29">
        <v>332</v>
      </c>
      <c r="E24" s="30">
        <f t="shared" si="0"/>
        <v>-27</v>
      </c>
      <c r="F24" s="31">
        <f t="shared" si="1"/>
        <v>-0.08132530120481928</v>
      </c>
      <c r="G24" s="26">
        <f t="shared" si="2"/>
        <v>-10.399999999999999</v>
      </c>
      <c r="H24" s="33">
        <v>-30082.259673123837</v>
      </c>
      <c r="I24" s="34" t="s">
        <v>26</v>
      </c>
    </row>
    <row r="25" spans="1:9" ht="15">
      <c r="A25" s="28">
        <v>2133653</v>
      </c>
      <c r="B25" s="25" t="s">
        <v>27</v>
      </c>
      <c r="C25" s="29">
        <v>184</v>
      </c>
      <c r="D25" s="29">
        <v>204</v>
      </c>
      <c r="E25" s="30">
        <f t="shared" si="0"/>
        <v>-20</v>
      </c>
      <c r="F25" s="31">
        <f t="shared" si="1"/>
        <v>-0.09803921568627451</v>
      </c>
      <c r="G25" s="26">
        <f t="shared" si="2"/>
        <v>-9.799999999999999</v>
      </c>
      <c r="H25" s="32">
        <v>0</v>
      </c>
      <c r="I25" s="25"/>
    </row>
    <row r="26" spans="1:9" ht="15">
      <c r="A26" s="28">
        <v>2132005</v>
      </c>
      <c r="B26" s="25" t="s">
        <v>28</v>
      </c>
      <c r="C26" s="35">
        <v>212</v>
      </c>
      <c r="D26" s="29">
        <v>255</v>
      </c>
      <c r="E26" s="30">
        <f t="shared" si="0"/>
        <v>-43</v>
      </c>
      <c r="F26" s="31">
        <f t="shared" si="1"/>
        <v>-0.16862745098039217</v>
      </c>
      <c r="G26" s="26">
        <f t="shared" si="2"/>
        <v>-30.250000000000004</v>
      </c>
      <c r="H26" s="32">
        <v>0</v>
      </c>
      <c r="I26" s="25"/>
    </row>
    <row r="27" spans="1:9" ht="15.75" thickBot="1">
      <c r="A27" s="28"/>
      <c r="B27" s="25"/>
      <c r="C27" s="36"/>
      <c r="D27" s="26"/>
      <c r="E27" s="37"/>
      <c r="F27" s="38"/>
      <c r="G27" s="39"/>
      <c r="H27" s="40"/>
      <c r="I27" s="38"/>
    </row>
    <row r="28" spans="1:9" ht="15.75" thickBot="1">
      <c r="A28" s="41"/>
      <c r="B28" s="42" t="s">
        <v>29</v>
      </c>
      <c r="C28" s="43">
        <f>SUM(C21:C27)</f>
        <v>1546</v>
      </c>
      <c r="D28" s="43">
        <f>SUM(D21:D27)</f>
        <v>1754</v>
      </c>
      <c r="E28" s="44">
        <f>SUM(E21:E27)</f>
        <v>-208</v>
      </c>
      <c r="F28" s="45"/>
      <c r="G28" s="46">
        <f>SUM(G21:G27)</f>
        <v>-120.3</v>
      </c>
      <c r="H28" s="47">
        <f>SUM(H21:H27)</f>
        <v>-170080.46815189248</v>
      </c>
      <c r="I28" s="45"/>
    </row>
    <row r="29" spans="1:9" ht="15">
      <c r="A29" s="45"/>
      <c r="B29" s="48"/>
      <c r="C29" s="49"/>
      <c r="D29" s="49"/>
      <c r="E29" s="49"/>
      <c r="F29" s="50"/>
      <c r="G29" s="49"/>
      <c r="H29" s="51"/>
      <c r="I29" s="45"/>
    </row>
    <row r="30" spans="1:9" ht="15">
      <c r="A30" s="45"/>
      <c r="B30" s="21" t="s">
        <v>30</v>
      </c>
      <c r="C30" s="36"/>
      <c r="D30" s="36"/>
      <c r="E30" s="36"/>
      <c r="F30" s="52"/>
      <c r="G30" s="36"/>
      <c r="H30" s="32">
        <v>451767</v>
      </c>
      <c r="I30" s="45"/>
    </row>
    <row r="31" spans="1:9" ht="15.75">
      <c r="A31"/>
      <c r="B31" s="53"/>
      <c r="C31" s="54"/>
      <c r="D31" s="54"/>
      <c r="E31" s="54"/>
      <c r="F31" s="55"/>
      <c r="G31" s="54"/>
      <c r="H31" s="56"/>
      <c r="I31"/>
    </row>
    <row r="32" spans="1:9" ht="15.75" thickBot="1">
      <c r="A32" s="45"/>
      <c r="B32" s="57" t="s">
        <v>31</v>
      </c>
      <c r="C32" s="58"/>
      <c r="D32" s="58"/>
      <c r="E32" s="58"/>
      <c r="F32" s="59"/>
      <c r="G32" s="58"/>
      <c r="H32" s="60">
        <f>H30+H28</f>
        <v>281686.5318481075</v>
      </c>
      <c r="I32" s="4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Report Engine</dc:creator>
  <cp:keywords/>
  <dc:description/>
  <cp:lastModifiedBy>Farmer, Julie: CS-Schools</cp:lastModifiedBy>
  <cp:lastPrinted>2019-03-13T13:21:55Z</cp:lastPrinted>
  <dcterms:created xsi:type="dcterms:W3CDTF">2019-02-27T12:09:07Z</dcterms:created>
  <dcterms:modified xsi:type="dcterms:W3CDTF">2019-03-18T14:19:49Z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0x010100128E1B71C9A5634C8942A3C08D7BF60A</vt:lpwstr>
  </property>
</Properties>
</file>