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A6 - Appendix B - Falling Rolls" sheetId="1" r:id="rId1"/>
  </sheets>
  <definedNames>
    <definedName name="_xlnm.Print_Area" localSheetId="0">'A6 - Appendix B - Falling Rolls'!$A$1:$K$17</definedName>
  </definedNames>
  <calcPr fullCalcOnLoad="1"/>
</workbook>
</file>

<file path=xl/sharedStrings.xml><?xml version="1.0" encoding="utf-8"?>
<sst xmlns="http://schemas.openxmlformats.org/spreadsheetml/2006/main" count="24" uniqueCount="22">
  <si>
    <t>Hallfield Primary School</t>
  </si>
  <si>
    <t>Burdett-Coutts and Townshend Foundation CofE Primary School</t>
  </si>
  <si>
    <t>Our Lady of Dolours RC Primary School</t>
  </si>
  <si>
    <t>St Edward's Catholic Primary School</t>
  </si>
  <si>
    <t>Christ Church Bentinck CofE Primary School</t>
  </si>
  <si>
    <t>Ark Paddington Green Primary Academy</t>
  </si>
  <si>
    <t>MFG NOR</t>
  </si>
  <si>
    <t>Change</t>
  </si>
  <si>
    <t>2018/19</t>
  </si>
  <si>
    <t>2017/18</t>
  </si>
  <si>
    <t>School</t>
  </si>
  <si>
    <t>Estab</t>
  </si>
  <si>
    <t>%</t>
  </si>
  <si>
    <t>above 5%</t>
  </si>
  <si>
    <t>Numbers</t>
  </si>
  <si>
    <t>ALL SCHOOLS</t>
  </si>
  <si>
    <t>Total MFG Pupil Numbers Falling Rolls in 2018/19</t>
  </si>
  <si>
    <t>100%</t>
  </si>
  <si>
    <t>80%</t>
  </si>
  <si>
    <t>Falling Roll Budget</t>
  </si>
  <si>
    <t>Funds left in Falling Rolls Budget 2018/19</t>
  </si>
  <si>
    <t>1 FE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</si>
</sst>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&quot;£&quot;#,##0"/>
  </numFmts>
  <fonts count="38">
    <font>
      <sz val="12"/>
      <color theme="1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sz val="12"/>
      <color indexed="9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sz val="10"/>
      <color theme="1"/>
      <name val="Arial"/>
      <family val="2"/>
    </font>
    <font>
      <b/>
      <sz val="12"/>
      <color rgb="FF3F3F3F"/>
      <name val="Arial"/>
      <family val="2"/>
    </font>
    <font>
      <sz val="18"/>
      <color theme="3"/>
      <name val="Calibri Light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3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5" fillId="0" borderId="12" xfId="0" applyFont="1" applyBorder="1" applyAlignment="1">
      <alignment/>
    </xf>
    <xf numFmtId="0" fontId="35" fillId="0" borderId="13" xfId="0" applyFon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Alignment="1">
      <alignment/>
    </xf>
    <xf numFmtId="4" fontId="35" fillId="0" borderId="11" xfId="0" applyNumberFormat="1" applyFont="1" applyBorder="1" applyAlignment="1">
      <alignment horizontal="right" vertical="center" wrapText="1"/>
    </xf>
    <xf numFmtId="4" fontId="35" fillId="0" borderId="14" xfId="0" applyNumberFormat="1" applyFont="1" applyBorder="1" applyAlignment="1">
      <alignment horizontal="center" vertical="center" wrapText="1"/>
    </xf>
    <xf numFmtId="4" fontId="35" fillId="0" borderId="13" xfId="0" applyNumberFormat="1" applyFont="1" applyBorder="1" applyAlignment="1">
      <alignment horizontal="right" vertical="center" wrapText="1"/>
    </xf>
    <xf numFmtId="4" fontId="35" fillId="0" borderId="15" xfId="0" applyNumberFormat="1" applyFont="1" applyBorder="1" applyAlignment="1">
      <alignment horizontal="right" vertical="center" wrapText="1"/>
    </xf>
    <xf numFmtId="0" fontId="37" fillId="0" borderId="16" xfId="0" applyFont="1" applyBorder="1" applyAlignment="1">
      <alignment/>
    </xf>
    <xf numFmtId="0" fontId="37" fillId="0" borderId="17" xfId="0" applyFont="1" applyBorder="1" applyAlignment="1">
      <alignment/>
    </xf>
    <xf numFmtId="4" fontId="37" fillId="0" borderId="17" xfId="0" applyNumberFormat="1" applyFont="1" applyBorder="1" applyAlignment="1">
      <alignment horizontal="right" vertical="center" wrapText="1"/>
    </xf>
    <xf numFmtId="4" fontId="37" fillId="0" borderId="18" xfId="0" applyNumberFormat="1" applyFont="1" applyBorder="1" applyAlignment="1">
      <alignment horizontal="right" vertical="center" wrapText="1"/>
    </xf>
    <xf numFmtId="0" fontId="32" fillId="0" borderId="0" xfId="0" applyFont="1" applyAlignment="1">
      <alignment/>
    </xf>
    <xf numFmtId="0" fontId="32" fillId="0" borderId="16" xfId="0" applyFont="1" applyBorder="1" applyAlignment="1">
      <alignment/>
    </xf>
    <xf numFmtId="0" fontId="32" fillId="0" borderId="17" xfId="0" applyFont="1" applyBorder="1" applyAlignment="1">
      <alignment/>
    </xf>
    <xf numFmtId="3" fontId="32" fillId="0" borderId="17" xfId="0" applyNumberFormat="1" applyFont="1" applyBorder="1" applyAlignment="1">
      <alignment/>
    </xf>
    <xf numFmtId="3" fontId="32" fillId="0" borderId="18" xfId="0" applyNumberFormat="1" applyFont="1" applyBorder="1" applyAlignment="1">
      <alignment/>
    </xf>
    <xf numFmtId="4" fontId="32" fillId="0" borderId="0" xfId="0" applyNumberFormat="1" applyFont="1" applyBorder="1" applyAlignment="1">
      <alignment/>
    </xf>
    <xf numFmtId="4" fontId="32" fillId="0" borderId="17" xfId="0" applyNumberFormat="1" applyFont="1" applyBorder="1" applyAlignment="1">
      <alignment/>
    </xf>
    <xf numFmtId="4" fontId="32" fillId="0" borderId="18" xfId="0" applyNumberFormat="1" applyFont="1" applyBorder="1" applyAlignment="1">
      <alignment/>
    </xf>
    <xf numFmtId="0" fontId="32" fillId="0" borderId="19" xfId="0" applyFont="1" applyBorder="1" applyAlignment="1">
      <alignment/>
    </xf>
    <xf numFmtId="3" fontId="32" fillId="0" borderId="0" xfId="0" applyNumberFormat="1" applyFont="1" applyBorder="1" applyAlignment="1">
      <alignment/>
    </xf>
    <xf numFmtId="164" fontId="0" fillId="0" borderId="0" xfId="0" applyNumberFormat="1" applyAlignment="1">
      <alignment/>
    </xf>
    <xf numFmtId="0" fontId="37" fillId="0" borderId="0" xfId="0" applyFont="1" applyAlignment="1">
      <alignment horizontal="right"/>
    </xf>
    <xf numFmtId="4" fontId="35" fillId="0" borderId="20" xfId="0" applyNumberFormat="1" applyFont="1" applyBorder="1" applyAlignment="1">
      <alignment horizontal="right"/>
    </xf>
    <xf numFmtId="164" fontId="35" fillId="0" borderId="14" xfId="0" applyNumberFormat="1" applyFont="1" applyBorder="1" applyAlignment="1" quotePrefix="1">
      <alignment horizontal="right"/>
    </xf>
    <xf numFmtId="164" fontId="32" fillId="0" borderId="18" xfId="0" applyNumberFormat="1" applyFont="1" applyBorder="1" applyAlignment="1">
      <alignment/>
    </xf>
    <xf numFmtId="4" fontId="32" fillId="0" borderId="21" xfId="0" applyNumberFormat="1" applyFont="1" applyBorder="1" applyAlignment="1">
      <alignment/>
    </xf>
    <xf numFmtId="0" fontId="35" fillId="0" borderId="11" xfId="0" applyFont="1" applyBorder="1" applyAlignment="1">
      <alignment horizontal="right"/>
    </xf>
    <xf numFmtId="10" fontId="32" fillId="0" borderId="17" xfId="0" applyNumberFormat="1" applyFont="1" applyBorder="1" applyAlignment="1">
      <alignment/>
    </xf>
    <xf numFmtId="0" fontId="32" fillId="0" borderId="13" xfId="0" applyFont="1" applyBorder="1" applyAlignment="1">
      <alignment/>
    </xf>
    <xf numFmtId="4" fontId="35" fillId="0" borderId="13" xfId="0" applyNumberFormat="1" applyFont="1" applyFill="1" applyBorder="1" applyAlignment="1">
      <alignment horizontal="right" vertical="center" wrapText="1"/>
    </xf>
    <xf numFmtId="164" fontId="35" fillId="0" borderId="15" xfId="0" applyNumberFormat="1" applyFont="1" applyBorder="1" applyAlignment="1">
      <alignment horizontal="right"/>
    </xf>
    <xf numFmtId="4" fontId="35" fillId="0" borderId="21" xfId="0" applyNumberFormat="1" applyFont="1" applyFill="1" applyBorder="1" applyAlignment="1">
      <alignment horizontal="right" vertical="center" wrapText="1"/>
    </xf>
    <xf numFmtId="164" fontId="35" fillId="0" borderId="11" xfId="0" applyNumberFormat="1" applyFont="1" applyBorder="1" applyAlignment="1" quotePrefix="1">
      <alignment horizontal="right"/>
    </xf>
    <xf numFmtId="164" fontId="35" fillId="0" borderId="13" xfId="56" applyNumberFormat="1" applyFont="1" applyBorder="1" applyAlignment="1">
      <alignment horizontal="right"/>
      <protection/>
    </xf>
    <xf numFmtId="164" fontId="32" fillId="0" borderId="17" xfId="0" applyNumberFormat="1" applyFont="1" applyBorder="1" applyAlignment="1">
      <alignment/>
    </xf>
    <xf numFmtId="165" fontId="32" fillId="0" borderId="17" xfId="0" applyNumberFormat="1" applyFont="1" applyBorder="1" applyAlignment="1">
      <alignment/>
    </xf>
    <xf numFmtId="165" fontId="32" fillId="0" borderId="18" xfId="0" applyNumberFormat="1" applyFont="1" applyBorder="1" applyAlignment="1">
      <alignment/>
    </xf>
    <xf numFmtId="165" fontId="32" fillId="0" borderId="13" xfId="0" applyNumberFormat="1" applyFont="1" applyBorder="1" applyAlignment="1">
      <alignment/>
    </xf>
    <xf numFmtId="165" fontId="32" fillId="0" borderId="15" xfId="0" applyNumberFormat="1" applyFont="1" applyBorder="1" applyAlignment="1">
      <alignment/>
    </xf>
    <xf numFmtId="0" fontId="37" fillId="0" borderId="11" xfId="0" applyFont="1" applyBorder="1" applyAlignment="1">
      <alignment/>
    </xf>
    <xf numFmtId="3" fontId="37" fillId="0" borderId="10" xfId="0" applyNumberFormat="1" applyFont="1" applyBorder="1" applyAlignment="1">
      <alignment/>
    </xf>
    <xf numFmtId="3" fontId="37" fillId="0" borderId="11" xfId="0" applyNumberFormat="1" applyFont="1" applyBorder="1" applyAlignment="1">
      <alignment/>
    </xf>
    <xf numFmtId="4" fontId="37" fillId="0" borderId="10" xfId="0" applyNumberFormat="1" applyFont="1" applyBorder="1" applyAlignment="1">
      <alignment/>
    </xf>
    <xf numFmtId="165" fontId="37" fillId="0" borderId="11" xfId="0" applyNumberFormat="1" applyFont="1" applyBorder="1" applyAlignment="1">
      <alignment/>
    </xf>
    <xf numFmtId="165" fontId="37" fillId="0" borderId="14" xfId="0" applyNumberFormat="1" applyFont="1" applyBorder="1" applyAlignment="1">
      <alignment/>
    </xf>
    <xf numFmtId="0" fontId="32" fillId="0" borderId="10" xfId="0" applyFont="1" applyBorder="1" applyAlignment="1">
      <alignment/>
    </xf>
    <xf numFmtId="4" fontId="32" fillId="0" borderId="20" xfId="0" applyNumberFormat="1" applyFont="1" applyBorder="1" applyAlignment="1">
      <alignment/>
    </xf>
    <xf numFmtId="0" fontId="32" fillId="0" borderId="20" xfId="0" applyFont="1" applyBorder="1" applyAlignment="1">
      <alignment/>
    </xf>
    <xf numFmtId="164" fontId="32" fillId="0" borderId="20" xfId="0" applyNumberFormat="1" applyFont="1" applyBorder="1" applyAlignment="1">
      <alignment/>
    </xf>
    <xf numFmtId="164" fontId="32" fillId="0" borderId="14" xfId="0" applyNumberFormat="1" applyFont="1" applyBorder="1" applyAlignment="1">
      <alignment/>
    </xf>
    <xf numFmtId="0" fontId="32" fillId="0" borderId="0" xfId="0" applyFont="1" applyBorder="1" applyAlignment="1">
      <alignment/>
    </xf>
    <xf numFmtId="165" fontId="32" fillId="0" borderId="0" xfId="0" applyNumberFormat="1" applyFont="1" applyBorder="1" applyAlignment="1">
      <alignment/>
    </xf>
    <xf numFmtId="0" fontId="0" fillId="0" borderId="16" xfId="0" applyBorder="1" applyAlignment="1">
      <alignment/>
    </xf>
    <xf numFmtId="4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165" fontId="0" fillId="0" borderId="18" xfId="0" applyNumberFormat="1" applyBorder="1" applyAlignment="1">
      <alignment/>
    </xf>
    <xf numFmtId="0" fontId="37" fillId="0" borderId="12" xfId="0" applyFont="1" applyBorder="1" applyAlignment="1">
      <alignment/>
    </xf>
    <xf numFmtId="0" fontId="32" fillId="0" borderId="21" xfId="0" applyFont="1" applyBorder="1" applyAlignment="1">
      <alignment/>
    </xf>
    <xf numFmtId="165" fontId="37" fillId="0" borderId="21" xfId="0" applyNumberFormat="1" applyFont="1" applyBorder="1" applyAlignment="1">
      <alignment/>
    </xf>
    <xf numFmtId="165" fontId="37" fillId="0" borderId="15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5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6"/>
  <sheetViews>
    <sheetView tabSelected="1" zoomScalePageLayoutView="0" workbookViewId="0" topLeftCell="A1">
      <selection activeCell="A3" sqref="A3"/>
    </sheetView>
  </sheetViews>
  <sheetFormatPr defaultColWidth="8.88671875" defaultRowHeight="15"/>
  <cols>
    <col min="1" max="1" width="13.77734375" style="0" customWidth="1"/>
    <col min="3" max="3" width="42.21484375" style="0" customWidth="1"/>
    <col min="4" max="6" width="10.77734375" style="6" customWidth="1"/>
    <col min="7" max="7" width="10.77734375" style="0" customWidth="1"/>
    <col min="8" max="8" width="10.77734375" style="6" customWidth="1"/>
    <col min="9" max="9" width="12.5546875" style="0" customWidth="1"/>
    <col min="10" max="10" width="9.10546875" style="0" bestFit="1" customWidth="1"/>
  </cols>
  <sheetData>
    <row r="1" spans="9:10" ht="15.75" thickBot="1">
      <c r="I1" s="25"/>
      <c r="J1" s="25"/>
    </row>
    <row r="2" spans="2:10" ht="15.75">
      <c r="B2" s="1"/>
      <c r="C2" s="2"/>
      <c r="D2" s="7" t="s">
        <v>8</v>
      </c>
      <c r="E2" s="7" t="s">
        <v>9</v>
      </c>
      <c r="F2" s="8"/>
      <c r="G2" s="31" t="s">
        <v>12</v>
      </c>
      <c r="H2" s="27" t="s">
        <v>14</v>
      </c>
      <c r="I2" s="37" t="s">
        <v>17</v>
      </c>
      <c r="J2" s="28" t="s">
        <v>18</v>
      </c>
    </row>
    <row r="3" spans="2:10" ht="16.5" thickBot="1">
      <c r="B3" s="3" t="s">
        <v>11</v>
      </c>
      <c r="C3" s="4" t="s">
        <v>10</v>
      </c>
      <c r="D3" s="9" t="s">
        <v>6</v>
      </c>
      <c r="E3" s="9" t="s">
        <v>6</v>
      </c>
      <c r="F3" s="10" t="s">
        <v>7</v>
      </c>
      <c r="G3" s="34" t="s">
        <v>7</v>
      </c>
      <c r="H3" s="36" t="s">
        <v>13</v>
      </c>
      <c r="I3" s="38">
        <v>3615.656210712</v>
      </c>
      <c r="J3" s="35">
        <f>I3</f>
        <v>3615.656210712</v>
      </c>
    </row>
    <row r="4" spans="1:21" ht="15">
      <c r="A4" s="15"/>
      <c r="B4" s="11"/>
      <c r="C4" s="12" t="s">
        <v>15</v>
      </c>
      <c r="D4" s="13"/>
      <c r="E4" s="13"/>
      <c r="F4" s="14"/>
      <c r="G4" s="17"/>
      <c r="H4" s="20"/>
      <c r="I4" s="39"/>
      <c r="J4" s="29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</row>
    <row r="5" spans="1:21" ht="15">
      <c r="A5" s="15"/>
      <c r="B5" s="16">
        <v>2132799</v>
      </c>
      <c r="C5" s="17" t="s">
        <v>0</v>
      </c>
      <c r="D5" s="18">
        <v>407</v>
      </c>
      <c r="E5" s="18">
        <v>451</v>
      </c>
      <c r="F5" s="19">
        <f aca="true" t="shared" si="0" ref="F5:F10">D5-E5</f>
        <v>-44</v>
      </c>
      <c r="G5" s="32">
        <f>F5/E5</f>
        <v>-0.0975609756097561</v>
      </c>
      <c r="H5" s="20">
        <f aca="true" t="shared" si="1" ref="H5:H10">SUM(G5+5%)*E5</f>
        <v>-21.45</v>
      </c>
      <c r="I5" s="40">
        <f>H5*I$3</f>
        <v>-77555.82571977239</v>
      </c>
      <c r="J5" s="41">
        <f>I5*80%</f>
        <v>-62044.660575817914</v>
      </c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</row>
    <row r="6" spans="1:21" ht="15">
      <c r="A6" s="15"/>
      <c r="B6" s="16">
        <v>2133316</v>
      </c>
      <c r="C6" s="17" t="s">
        <v>1</v>
      </c>
      <c r="D6" s="18">
        <v>220</v>
      </c>
      <c r="E6" s="18">
        <v>257</v>
      </c>
      <c r="F6" s="19">
        <f t="shared" si="0"/>
        <v>-37</v>
      </c>
      <c r="G6" s="32">
        <f>F6/E6</f>
        <v>-0.14396887159533073</v>
      </c>
      <c r="H6" s="20">
        <f t="shared" si="1"/>
        <v>-24.149999999999995</v>
      </c>
      <c r="I6" s="40">
        <f>H6*I$3</f>
        <v>-87318.09748869478</v>
      </c>
      <c r="J6" s="41">
        <f>I6*80%</f>
        <v>-69854.47799095583</v>
      </c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ht="15">
      <c r="A7" s="15"/>
      <c r="B7" s="16">
        <v>2133381</v>
      </c>
      <c r="C7" s="17" t="s">
        <v>2</v>
      </c>
      <c r="D7" s="18">
        <v>218</v>
      </c>
      <c r="E7" s="18">
        <v>255</v>
      </c>
      <c r="F7" s="19">
        <f t="shared" si="0"/>
        <v>-37</v>
      </c>
      <c r="G7" s="32">
        <f>F7/E7</f>
        <v>-0.1450980392156863</v>
      </c>
      <c r="H7" s="20">
        <f t="shared" si="1"/>
        <v>-24.250000000000004</v>
      </c>
      <c r="I7" s="40">
        <f>H7*I$3</f>
        <v>-87679.66310976601</v>
      </c>
      <c r="J7" s="41">
        <f>I7*80%</f>
        <v>-70143.73048781282</v>
      </c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</row>
    <row r="8" spans="1:21" ht="15">
      <c r="A8" s="15"/>
      <c r="B8" s="16">
        <v>2133432</v>
      </c>
      <c r="C8" s="17" t="s">
        <v>3</v>
      </c>
      <c r="D8" s="18">
        <v>305</v>
      </c>
      <c r="E8" s="18">
        <v>332</v>
      </c>
      <c r="F8" s="19">
        <f t="shared" si="0"/>
        <v>-27</v>
      </c>
      <c r="G8" s="32">
        <f>F8/E8</f>
        <v>-0.08132530120481928</v>
      </c>
      <c r="H8" s="20">
        <f t="shared" si="1"/>
        <v>-10.399999999999999</v>
      </c>
      <c r="I8" s="40">
        <f>H8*I$3</f>
        <v>-37602.824591404795</v>
      </c>
      <c r="J8" s="41">
        <f>I8*80%</f>
        <v>-30082.259673123837</v>
      </c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</row>
    <row r="9" spans="1:21" ht="15">
      <c r="A9" s="26" t="s">
        <v>21</v>
      </c>
      <c r="B9" s="16">
        <v>2133653</v>
      </c>
      <c r="C9" s="17" t="s">
        <v>4</v>
      </c>
      <c r="D9" s="18">
        <v>184</v>
      </c>
      <c r="E9" s="18">
        <v>204</v>
      </c>
      <c r="F9" s="19">
        <f t="shared" si="0"/>
        <v>-20</v>
      </c>
      <c r="G9" s="32">
        <f>F9/E9</f>
        <v>-0.09803921568627451</v>
      </c>
      <c r="H9" s="20">
        <f t="shared" si="1"/>
        <v>-9.799999999999999</v>
      </c>
      <c r="I9" s="40">
        <f>H9*I$3</f>
        <v>-35433.43086497759</v>
      </c>
      <c r="J9" s="41">
        <f>I9*80%</f>
        <v>-28346.744691982076</v>
      </c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ht="15">
      <c r="A10" s="15"/>
      <c r="B10" s="16">
        <v>2132005</v>
      </c>
      <c r="C10" s="17" t="s">
        <v>5</v>
      </c>
      <c r="D10" s="24">
        <v>212</v>
      </c>
      <c r="E10" s="18">
        <v>255</v>
      </c>
      <c r="F10" s="19">
        <f t="shared" si="0"/>
        <v>-43</v>
      </c>
      <c r="G10" s="32">
        <f>F10/E10</f>
        <v>-0.16862745098039217</v>
      </c>
      <c r="H10" s="20">
        <f t="shared" si="1"/>
        <v>-30.250000000000004</v>
      </c>
      <c r="I10" s="40">
        <f>H10*I$3</f>
        <v>-109373.60037403801</v>
      </c>
      <c r="J10" s="41">
        <f>I10*80%</f>
        <v>-87498.88029923041</v>
      </c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</row>
    <row r="11" spans="1:21" ht="15.75" thickBot="1">
      <c r="A11" s="15"/>
      <c r="B11" s="16"/>
      <c r="C11" s="17"/>
      <c r="D11" s="20"/>
      <c r="E11" s="21"/>
      <c r="F11" s="22"/>
      <c r="G11" s="33"/>
      <c r="H11" s="30"/>
      <c r="I11" s="42"/>
      <c r="J11" s="43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</row>
    <row r="12" spans="1:21" ht="15.75" thickBot="1">
      <c r="A12" s="15"/>
      <c r="B12" s="23"/>
      <c r="C12" s="44" t="s">
        <v>16</v>
      </c>
      <c r="D12" s="45">
        <f>SUM(D5:D11)</f>
        <v>1546</v>
      </c>
      <c r="E12" s="45">
        <f>SUM(E5:E11)</f>
        <v>1754</v>
      </c>
      <c r="F12" s="46">
        <f>SUM(F5:F11)</f>
        <v>-208</v>
      </c>
      <c r="G12" s="15"/>
      <c r="H12" s="47">
        <f>SUM(H5:H11)</f>
        <v>-120.3</v>
      </c>
      <c r="I12" s="48">
        <f>SUM(I5:I11)</f>
        <v>-434963.44214865356</v>
      </c>
      <c r="J12" s="49">
        <f>SUM(J5:J11)</f>
        <v>-347970.7537189229</v>
      </c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21" ht="15">
      <c r="A13" s="15"/>
      <c r="B13" s="15"/>
      <c r="C13" s="50"/>
      <c r="D13" s="51"/>
      <c r="E13" s="51"/>
      <c r="F13" s="51"/>
      <c r="G13" s="52"/>
      <c r="H13" s="51"/>
      <c r="I13" s="53"/>
      <c r="J13" s="54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</row>
    <row r="14" spans="1:21" ht="15">
      <c r="A14" s="15"/>
      <c r="B14" s="15"/>
      <c r="C14" s="11" t="s">
        <v>19</v>
      </c>
      <c r="D14" s="20"/>
      <c r="E14" s="20"/>
      <c r="F14" s="20"/>
      <c r="G14" s="55"/>
      <c r="H14" s="20"/>
      <c r="I14" s="56">
        <v>451767</v>
      </c>
      <c r="J14" s="41">
        <v>451767</v>
      </c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</row>
    <row r="15" spans="3:10" ht="15">
      <c r="C15" s="57"/>
      <c r="D15" s="58"/>
      <c r="E15" s="58"/>
      <c r="F15" s="58"/>
      <c r="G15" s="5"/>
      <c r="H15" s="58"/>
      <c r="I15" s="59"/>
      <c r="J15" s="60"/>
    </row>
    <row r="16" spans="3:10" s="15" customFormat="1" ht="13.5" thickBot="1">
      <c r="C16" s="61" t="s">
        <v>20</v>
      </c>
      <c r="D16" s="30"/>
      <c r="E16" s="30"/>
      <c r="F16" s="30"/>
      <c r="G16" s="62"/>
      <c r="H16" s="30"/>
      <c r="I16" s="63">
        <f>I14+I12</f>
        <v>16803.557851346442</v>
      </c>
      <c r="J16" s="64">
        <f>J14+J12</f>
        <v>103796.2462810771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3" r:id="rId1"/>
  <headerFooter>
    <oddHeader>&amp;C&amp;"Arial,Bold"&amp;18COMPARISON BETWEEN MFG NUMBERS 18/19 AND 17/18&amp;R&amp;"Arial,Bold"&amp;18APPENDIX B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R.B.K.C.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FINNIGR</dc:creator>
  <cp:keywords/>
  <dc:description/>
  <cp:lastModifiedBy>edujfh</cp:lastModifiedBy>
  <cp:lastPrinted>2018-01-17T17:14:37Z</cp:lastPrinted>
  <dcterms:created xsi:type="dcterms:W3CDTF">2018-01-11T12:18:18Z</dcterms:created>
  <dcterms:modified xsi:type="dcterms:W3CDTF">2018-01-23T14:32:31Z</dcterms:modified>
  <cp:category/>
  <cp:version/>
  <cp:contentType/>
  <cp:contentStatus/>
</cp:coreProperties>
</file>