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officesharedservice.sharepoint.com/sites/BiBoroughChildrensFinance/Schools Forum/WCC/20.06.01 Forum/"/>
    </mc:Choice>
  </mc:AlternateContent>
  <xr:revisionPtr revIDLastSave="159" documentId="8_{7D204349-B1BD-42E6-B9D8-14845F7CD780}" xr6:coauthVersionLast="44" xr6:coauthVersionMax="44" xr10:uidLastSave="{6FF26891-D63B-48E7-BA4A-776A7DF0A6DD}"/>
  <bookViews>
    <workbookView xWindow="-98" yWindow="-98" windowWidth="20715" windowHeight="13276" firstSheet="2" activeTab="2" xr2:uid="{00000000-000D-0000-FFFF-FFFF00000000}"/>
  </bookViews>
  <sheets>
    <sheet name="Journal build up" sheetId="1" state="hidden" r:id="rId1"/>
    <sheet name="MFL option summary" sheetId="9" state="hidden" r:id="rId2"/>
    <sheet name="DSG res Options" sheetId="8" r:id="rId3"/>
    <sheet name="RBKC SChools" sheetId="3" state="hidden" r:id="rId4"/>
    <sheet name="WCC Schools" sheetId="4" state="hidden" r:id="rId5"/>
    <sheet name="Vat Code" sheetId="5" state="hidden" r:id="rId6"/>
  </sheets>
  <definedNames>
    <definedName name="_xlnm._FilterDatabase" localSheetId="3" hidden="1">'RBKC SChools'!$A$1:$D$1</definedName>
    <definedName name="_xlnm._FilterDatabase" localSheetId="5" hidden="1">'Vat Code'!$A$1:$B$1</definedName>
    <definedName name="_xlnm._FilterDatabase" localSheetId="4" hidden="1">'WCC Schools'!$A$1:$G$41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2" i="8" l="1"/>
  <c r="D108" i="8" s="1"/>
  <c r="E108" i="8" s="1"/>
  <c r="B116" i="8"/>
  <c r="B137" i="8"/>
  <c r="D125" i="8" s="1"/>
  <c r="E125" i="8" s="1"/>
  <c r="B159" i="8"/>
  <c r="D148" i="8" s="1"/>
  <c r="E148" i="8" s="1"/>
  <c r="B176" i="8"/>
  <c r="D164" i="8" s="1"/>
  <c r="E164" i="8" s="1"/>
  <c r="E192" i="8"/>
  <c r="D171" i="8" l="1"/>
  <c r="E171" i="8" s="1"/>
  <c r="D167" i="8"/>
  <c r="E167" i="8" s="1"/>
  <c r="D175" i="8"/>
  <c r="E175" i="8" s="1"/>
  <c r="D173" i="8"/>
  <c r="E173" i="8" s="1"/>
  <c r="D169" i="8"/>
  <c r="E169" i="8" s="1"/>
  <c r="D165" i="8"/>
  <c r="E165" i="8" s="1"/>
  <c r="D136" i="8"/>
  <c r="E136" i="8" s="1"/>
  <c r="D132" i="8"/>
  <c r="E132" i="8" s="1"/>
  <c r="D128" i="8"/>
  <c r="E128" i="8" s="1"/>
  <c r="D134" i="8"/>
  <c r="E134" i="8" s="1"/>
  <c r="D130" i="8"/>
  <c r="E130" i="8" s="1"/>
  <c r="D126" i="8"/>
  <c r="E126" i="8" s="1"/>
  <c r="D155" i="8"/>
  <c r="E155" i="8" s="1"/>
  <c r="D151" i="8"/>
  <c r="E151" i="8" s="1"/>
  <c r="D147" i="8"/>
  <c r="E147" i="8" s="1"/>
  <c r="D157" i="8"/>
  <c r="E157" i="8" s="1"/>
  <c r="D153" i="8"/>
  <c r="E153" i="8" s="1"/>
  <c r="D149" i="8"/>
  <c r="E149" i="8" s="1"/>
  <c r="E116" i="8"/>
  <c r="F102" i="8" s="1"/>
  <c r="F108" i="8" s="1"/>
  <c r="F116" i="8" s="1"/>
  <c r="D174" i="8"/>
  <c r="E174" i="8" s="1"/>
  <c r="D172" i="8"/>
  <c r="E172" i="8" s="1"/>
  <c r="D170" i="8"/>
  <c r="E170" i="8" s="1"/>
  <c r="D168" i="8"/>
  <c r="E168" i="8" s="1"/>
  <c r="D166" i="8"/>
  <c r="E166" i="8" s="1"/>
  <c r="D158" i="8"/>
  <c r="E158" i="8" s="1"/>
  <c r="D156" i="8"/>
  <c r="E156" i="8" s="1"/>
  <c r="D154" i="8"/>
  <c r="E154" i="8" s="1"/>
  <c r="D152" i="8"/>
  <c r="E152" i="8" s="1"/>
  <c r="D150" i="8"/>
  <c r="E150" i="8" s="1"/>
  <c r="D135" i="8"/>
  <c r="E135" i="8" s="1"/>
  <c r="D133" i="8"/>
  <c r="E133" i="8" s="1"/>
  <c r="D131" i="8"/>
  <c r="E131" i="8" s="1"/>
  <c r="D129" i="8"/>
  <c r="E129" i="8" s="1"/>
  <c r="D127" i="8"/>
  <c r="E127" i="8" s="1"/>
  <c r="E137" i="8" l="1"/>
  <c r="E159" i="8"/>
  <c r="G18" i="9" l="1"/>
  <c r="F18" i="9"/>
  <c r="E18" i="9"/>
  <c r="D18" i="9"/>
  <c r="A20" i="1" l="1"/>
  <c r="A21" i="1"/>
  <c r="A22" i="1"/>
  <c r="A23" i="1"/>
  <c r="A24" i="1"/>
  <c r="A25" i="1"/>
  <c r="A26" i="1"/>
  <c r="A27" i="1"/>
  <c r="A28" i="1"/>
  <c r="A29" i="1"/>
  <c r="A19" i="1"/>
  <c r="A31" i="1"/>
  <c r="A32" i="1"/>
  <c r="A30" i="1"/>
  <c r="D15" i="1"/>
  <c r="D16" i="1"/>
  <c r="D14" i="1"/>
  <c r="E4" i="1"/>
  <c r="E5" i="1"/>
  <c r="E6" i="1"/>
  <c r="E7" i="1"/>
  <c r="E8" i="1"/>
  <c r="E9" i="1"/>
  <c r="E10" i="1"/>
  <c r="E11" i="1"/>
  <c r="E12" i="1"/>
  <c r="E13" i="1"/>
  <c r="E3" i="1"/>
  <c r="D12" i="1"/>
  <c r="C12" i="1"/>
  <c r="C15" i="1"/>
  <c r="C16" i="1"/>
  <c r="C14" i="1"/>
  <c r="A15" i="1" l="1"/>
  <c r="A16" i="1"/>
  <c r="A14" i="1"/>
  <c r="D13" i="1" l="1"/>
  <c r="E20" i="1"/>
  <c r="E21" i="1"/>
  <c r="E22" i="1"/>
  <c r="E23" i="1"/>
  <c r="E24" i="1"/>
  <c r="E25" i="1"/>
  <c r="E26" i="1"/>
  <c r="E27" i="1"/>
  <c r="E28" i="1"/>
  <c r="E29" i="1"/>
  <c r="E19" i="1"/>
  <c r="A12" i="1"/>
  <c r="A13" i="1"/>
  <c r="A4" i="1"/>
  <c r="A5" i="1"/>
  <c r="A6" i="1"/>
  <c r="A7" i="1"/>
  <c r="A8" i="1"/>
  <c r="A9" i="1"/>
  <c r="A10" i="1"/>
  <c r="A11" i="1"/>
  <c r="A3" i="1"/>
  <c r="D9" i="1" l="1"/>
  <c r="D5" i="1"/>
  <c r="C31" i="1"/>
  <c r="D11" i="1"/>
  <c r="D7" i="1"/>
  <c r="C29" i="1"/>
  <c r="C32" i="1"/>
  <c r="C30" i="1"/>
  <c r="D3" i="1"/>
  <c r="D8" i="1"/>
  <c r="D4" i="1"/>
  <c r="D10" i="1"/>
  <c r="D6" i="1"/>
  <c r="C28" i="1"/>
  <c r="C13" i="1"/>
  <c r="F16" i="1"/>
  <c r="F32" i="1"/>
  <c r="F15" i="1"/>
  <c r="F31" i="1"/>
  <c r="F14" i="1"/>
  <c r="F30" i="1"/>
  <c r="F13" i="1"/>
  <c r="F29" i="1"/>
  <c r="F12" i="1"/>
  <c r="F28" i="1"/>
  <c r="C25" i="1" l="1"/>
  <c r="C24" i="1"/>
  <c r="C27" i="1"/>
  <c r="C26" i="1"/>
  <c r="C20" i="1"/>
  <c r="C23" i="1"/>
  <c r="F22" i="1"/>
  <c r="C22" i="1"/>
  <c r="F21" i="1"/>
  <c r="C21" i="1"/>
  <c r="F19" i="1"/>
  <c r="C19" i="1"/>
  <c r="C5" i="1"/>
  <c r="C11" i="1"/>
  <c r="C10" i="1"/>
  <c r="C4" i="1"/>
  <c r="C9" i="1"/>
  <c r="C6" i="1"/>
  <c r="C7" i="1"/>
  <c r="C8" i="1"/>
  <c r="C3" i="1"/>
  <c r="F11" i="1"/>
  <c r="F27" i="1"/>
  <c r="F10" i="1"/>
  <c r="F26" i="1"/>
  <c r="F9" i="1"/>
  <c r="F25" i="1"/>
  <c r="F4" i="1"/>
  <c r="F20" i="1"/>
  <c r="F7" i="1"/>
  <c r="F23" i="1"/>
  <c r="F8" i="1"/>
  <c r="F24" i="1"/>
  <c r="F5" i="1"/>
  <c r="F6" i="1"/>
  <c r="F3" i="1"/>
  <c r="E31" i="1" l="1"/>
  <c r="E15" i="1"/>
  <c r="E36" i="1"/>
  <c r="E14" i="1"/>
  <c r="E30" i="1"/>
  <c r="E16" i="1"/>
  <c r="E32" i="1"/>
  <c r="M3" i="1"/>
  <c r="E17" i="1" l="1"/>
  <c r="E33" i="1"/>
</calcChain>
</file>

<file path=xl/sharedStrings.xml><?xml version="1.0" encoding="utf-8"?>
<sst xmlns="http://schemas.openxmlformats.org/spreadsheetml/2006/main" count="593" uniqueCount="262">
  <si>
    <t>Type</t>
  </si>
  <si>
    <t>Reference</t>
  </si>
  <si>
    <t>Vendor No.</t>
  </si>
  <si>
    <t>Amount</t>
  </si>
  <si>
    <t>Description</t>
  </si>
  <si>
    <t>Borough</t>
  </si>
  <si>
    <t>Business Area</t>
  </si>
  <si>
    <t>VAT code</t>
  </si>
  <si>
    <t>Cost centre</t>
  </si>
  <si>
    <t>GL Account</t>
  </si>
  <si>
    <t>SIO</t>
  </si>
  <si>
    <t>WBS</t>
  </si>
  <si>
    <t>Tachbrook Nursery School</t>
  </si>
  <si>
    <t>Dorothy Gardner Centre</t>
  </si>
  <si>
    <t>Mary Paterson Nursery School</t>
  </si>
  <si>
    <t>Barrow Hill Junior School</t>
  </si>
  <si>
    <t>Edward Wilson Primary School</t>
  </si>
  <si>
    <t>Essendine Primary School</t>
  </si>
  <si>
    <t>George Eliot Primary School</t>
  </si>
  <si>
    <t>Hallfield Primary School</t>
  </si>
  <si>
    <t>Robinsfield Infant School</t>
  </si>
  <si>
    <t>Queen's Park Primary School</t>
  </si>
  <si>
    <t>All Souls CofE Primary School</t>
  </si>
  <si>
    <t>Hampden Gurney CofE Primary School</t>
  </si>
  <si>
    <t>Our Lady of Dolours RC Primary School</t>
  </si>
  <si>
    <t>St Augustine's CofE Primary School</t>
  </si>
  <si>
    <t>St Barnabas' CofE Primary School</t>
  </si>
  <si>
    <t>St Clement Danes CofE Primary School</t>
  </si>
  <si>
    <t>St Edward's Catholic Primary School</t>
  </si>
  <si>
    <t>St Gabriel's CofE Primary School</t>
  </si>
  <si>
    <t>Soho Parish CofE Primary School</t>
  </si>
  <si>
    <t>St Joseph's RC Primary School</t>
  </si>
  <si>
    <t>St Luke's CofE Primary School</t>
  </si>
  <si>
    <t>St Mary Magdalene CofE Primary School</t>
  </si>
  <si>
    <t>St Mary's Bryanston Square CofE School</t>
  </si>
  <si>
    <t>St. Mary of the Angels Catholic Primary School</t>
  </si>
  <si>
    <t>St Matthew's School, Westminster</t>
  </si>
  <si>
    <t>St Peter's CofE School</t>
  </si>
  <si>
    <t>St Saviour's CofE Primary School</t>
  </si>
  <si>
    <t>St Stephen's CofE Primary School</t>
  </si>
  <si>
    <t>St Vincent's Catholic Primary School</t>
  </si>
  <si>
    <t>St Vincent de Paul RC Primary School</t>
  </si>
  <si>
    <t>Westminster Cathedral RC Primary School</t>
  </si>
  <si>
    <t>Christ Church Bentinck CofE Primary School</t>
  </si>
  <si>
    <t>St Augustine's CofE High School</t>
  </si>
  <si>
    <t>Portman Early Childhood Centre</t>
  </si>
  <si>
    <t>LAESTAB</t>
  </si>
  <si>
    <t>Nursery</t>
  </si>
  <si>
    <t>Primary</t>
  </si>
  <si>
    <t>Secondary</t>
  </si>
  <si>
    <t>WCC</t>
  </si>
  <si>
    <t>Schools</t>
  </si>
  <si>
    <t>AP</t>
  </si>
  <si>
    <t>GL</t>
  </si>
  <si>
    <t>V7</t>
  </si>
  <si>
    <t>Amalgamated RBKC School Vendor &amp; Lestab</t>
  </si>
  <si>
    <t>Rbkc School</t>
  </si>
  <si>
    <t>Vendor No</t>
  </si>
  <si>
    <t>All Saints Catholic College</t>
  </si>
  <si>
    <t>Ashburnham Community School</t>
  </si>
  <si>
    <t>Avondale Park Primary School</t>
  </si>
  <si>
    <t>Barlby Primary School</t>
  </si>
  <si>
    <t>Bevington Primary School</t>
  </si>
  <si>
    <t>Bousfield Primary School</t>
  </si>
  <si>
    <t>Chelsea Community Hospital School</t>
  </si>
  <si>
    <t>Christ Church Ce Primary School</t>
  </si>
  <si>
    <t>Holy Trinity School</t>
  </si>
  <si>
    <t>Marlborough Primary School</t>
  </si>
  <si>
    <t>Oratory Rc Primary School</t>
  </si>
  <si>
    <t>Our Lady Of Victories Rc Primary</t>
  </si>
  <si>
    <t>Oxford Gardens Primary School</t>
  </si>
  <si>
    <t>Park Walk Primary School</t>
  </si>
  <si>
    <t>Rbkc Colville Primary School</t>
  </si>
  <si>
    <t>Servite Rc Primary School</t>
  </si>
  <si>
    <t>St Barnabas &amp; St Philip Primary</t>
  </si>
  <si>
    <t>St Charles Rc Primary School</t>
  </si>
  <si>
    <t>St Clement &amp; St James Ce Primary</t>
  </si>
  <si>
    <t>St Cuthbert St Matthias Ce</t>
  </si>
  <si>
    <t>St Francis Rc Primary School</t>
  </si>
  <si>
    <t>St Josephs Primary School</t>
  </si>
  <si>
    <t>St Mary Abbots Ce Primary School</t>
  </si>
  <si>
    <t>St Marys RC Primary School</t>
  </si>
  <si>
    <t>St Thomas C E Primary School</t>
  </si>
  <si>
    <t>St. Thomas More School</t>
  </si>
  <si>
    <t>The Fox Primary School</t>
  </si>
  <si>
    <t>Thomas Jones Primary School</t>
  </si>
  <si>
    <t>Chelsea Open Air Nursery</t>
  </si>
  <si>
    <t>St Anne's and Avondale Park Nursery School</t>
  </si>
  <si>
    <t>Golborne Maxilla Nursery School</t>
  </si>
  <si>
    <t>School</t>
  </si>
  <si>
    <t>Vendor</t>
  </si>
  <si>
    <t>College Park School</t>
  </si>
  <si>
    <t>Queen Elizabeth II Jubilee School</t>
  </si>
  <si>
    <t>VAT Code</t>
  </si>
  <si>
    <t>Income(Output tax)</t>
  </si>
  <si>
    <t>Standard Rate 20%</t>
  </si>
  <si>
    <t>A9</t>
  </si>
  <si>
    <t>Reduced Rate 5%</t>
  </si>
  <si>
    <t>A6</t>
  </si>
  <si>
    <t>Zero Rate 0%</t>
  </si>
  <si>
    <t>A8</t>
  </si>
  <si>
    <t>Exempt</t>
  </si>
  <si>
    <t>A0</t>
  </si>
  <si>
    <t>Outside of Scope/Non business</t>
  </si>
  <si>
    <t>A7</t>
  </si>
  <si>
    <t>Expenditure(Input tax)</t>
  </si>
  <si>
    <t>V9</t>
  </si>
  <si>
    <t>V6</t>
  </si>
  <si>
    <t>V8</t>
  </si>
  <si>
    <t>V0</t>
  </si>
  <si>
    <t>Special</t>
  </si>
  <si>
    <t>2074801 All Saints Catholic College 1236054</t>
  </si>
  <si>
    <t>2072021 Ashburnham Community School 1236058</t>
  </si>
  <si>
    <t>2072538 Avondale Park Primary School 1236060</t>
  </si>
  <si>
    <t>2072030 Barlby Primary School 1236061</t>
  </si>
  <si>
    <t>2072050 Bevington Primary School 1236065</t>
  </si>
  <si>
    <t>2072060 Bousfield Primary School 1236067</t>
  </si>
  <si>
    <t>2077165 Chelsea Community Hospital School 1232793</t>
  </si>
  <si>
    <t>2073321 Christ Church Ce Primary School 1232796</t>
  </si>
  <si>
    <t>2073356 Holy Trinity School 1236081</t>
  </si>
  <si>
    <t>2072399 Marlborough Primary School 1232813</t>
  </si>
  <si>
    <t>2073379 Oratory Rc Primary School 1232819</t>
  </si>
  <si>
    <t>2075200 Our Lady Of Victories Rc Primary 1232820</t>
  </si>
  <si>
    <t>2072452 Oxford Gardens Primary School 1232822</t>
  </si>
  <si>
    <t>2072456 Park Walk Primary School 1232825</t>
  </si>
  <si>
    <t>2072121 Rbkc Colville Primary School 1236100</t>
  </si>
  <si>
    <t>2073613 Servite Rc Primary School 1236107</t>
  </si>
  <si>
    <t>2073417 St Barnabas &amp; St Philip Primary 1232829</t>
  </si>
  <si>
    <t>2075201 St Charles Rc Primary School 1232830</t>
  </si>
  <si>
    <t>2073455 St Clement &amp; St James Ce Primary 1232831</t>
  </si>
  <si>
    <t>2073541 St Cuthbert St Matthias Ce 1232832</t>
  </si>
  <si>
    <t>2073437 St Francis Rc Primary School 1232833</t>
  </si>
  <si>
    <t>2073477 St Josephs Primary School 1232836</t>
  </si>
  <si>
    <t>2073504 St Mary Abbots Ce Primary School 1232839</t>
  </si>
  <si>
    <t>2073542 St Marys RC Primary School 1232843</t>
  </si>
  <si>
    <t>2073402 St Thomas C E Primary School 1236114</t>
  </si>
  <si>
    <t>2074681 St. Thomas More School 1236115</t>
  </si>
  <si>
    <t>2072229 The Fox Primary School 1236123</t>
  </si>
  <si>
    <t>2072594 Thomas Jones Primary School 1232848</t>
  </si>
  <si>
    <t>2071053 Chelsea Open Air Nursery 1232794</t>
  </si>
  <si>
    <t>2071021 St Anne's and Avondale Park Nursery School 1232828</t>
  </si>
  <si>
    <t>2071010 Golborne Maxilla Nursery School 1232814</t>
  </si>
  <si>
    <t>2131026 Tachbrook Nursery School 1249054</t>
  </si>
  <si>
    <t>2131046 Dorothy Gardner Centre 1247118</t>
  </si>
  <si>
    <t>2131052 Mary Paterson Nursery School 1247892</t>
  </si>
  <si>
    <t>2131053 Portman Early Childhood Centre 1248522</t>
  </si>
  <si>
    <t>2132032 Barrow Hill Junior School 1249694</t>
  </si>
  <si>
    <t>2132189 Edward Wilson Primary School 1247120</t>
  </si>
  <si>
    <t>2132208 Essendine Primary School 1247123</t>
  </si>
  <si>
    <t>2132778 George Eliot Primary School 1249715</t>
  </si>
  <si>
    <t>2132799 Hallfield Primary School 1249723</t>
  </si>
  <si>
    <t>2132816 Robinsfield Infant School 1247165</t>
  </si>
  <si>
    <t>2132844 Queen's Park Primary School 1247159</t>
  </si>
  <si>
    <t>2133306 All Souls CofE Primary School 1249687</t>
  </si>
  <si>
    <t>2133351 Hampden Gurney CofE Primary School 1249724</t>
  </si>
  <si>
    <t>2133381 Our Lady of Dolours RC Primary School 1247149</t>
  </si>
  <si>
    <t>2133414 St Augustine's CofE Primary School 1249753</t>
  </si>
  <si>
    <t>2133418 St Barnabas' CofE Primary School 1249754</t>
  </si>
  <si>
    <t>2133424 St Clement Danes CofE Primary School 1249757</t>
  </si>
  <si>
    <t>2133432 St Edward's Catholic Primary School 1249758</t>
  </si>
  <si>
    <t>2133440 St Gabriel's CofE Primary School 1249759</t>
  </si>
  <si>
    <t>2133451 Soho Parish CofE Primary School 1249751</t>
  </si>
  <si>
    <t>2133473 St Joseph's RC Primary School 1247166</t>
  </si>
  <si>
    <t>2133496 St Luke's CofE Primary School 1247168</t>
  </si>
  <si>
    <t>2133511 St Mary Magdalene CofE Primary School 1247169</t>
  </si>
  <si>
    <t>2133520 St Mary's Bryanston Square CofE School 1247173</t>
  </si>
  <si>
    <t>2133532 St. Mary of the Angels Catholic Primary School 1247170</t>
  </si>
  <si>
    <t>2133539 St Matthew's School, Westminster 1247174</t>
  </si>
  <si>
    <t>2133580 St Peter's CofE School 1247176</t>
  </si>
  <si>
    <t>2133590 St Saviour's CofE Primary School 1247178</t>
  </si>
  <si>
    <t>2133598 St Stephen's CofE Primary School 1247180</t>
  </si>
  <si>
    <t>2133610 St Vincent's Catholic Primary School 1247183</t>
  </si>
  <si>
    <t>2133611 St Vincent de Paul RC Primary School 1247182</t>
  </si>
  <si>
    <t>2133623 Westminster Cathedral RC Primary School 1247336</t>
  </si>
  <si>
    <t>2133653 Christ Church Bentinck CofE Primary School 1247111</t>
  </si>
  <si>
    <t>2134723 St Augustine's CofE High School 1249752</t>
  </si>
  <si>
    <t>2137042 College Park School 1247116</t>
  </si>
  <si>
    <t>2137184 Queen Elizabeth II Jubilee School 1247158</t>
  </si>
  <si>
    <t>TYPE</t>
  </si>
  <si>
    <t>DESCR</t>
  </si>
  <si>
    <t>Burdett-Coutts  CofE Primary School</t>
  </si>
  <si>
    <t>2133316 Burdett-Coutts CofE Primary School 1249707</t>
  </si>
  <si>
    <t>St James &amp; St John CofE Primary School</t>
  </si>
  <si>
    <t>2133453 St James &amp; St John CofE Primary School 1249762</t>
  </si>
  <si>
    <t>St George's Hanover Sq CofE Primary School</t>
  </si>
  <si>
    <t>2133446 St George's Hanover Sq CofE Primary School 1249761</t>
  </si>
  <si>
    <t>St Peter's Eaton Sq CofE Primary School</t>
  </si>
  <si>
    <t>2133582 St Peter's Eaton Sq CofE Primary School 1247177</t>
  </si>
  <si>
    <t>Sec MFL</t>
  </si>
  <si>
    <t>Per Pupil</t>
  </si>
  <si>
    <t>Per Pupil increase</t>
  </si>
  <si>
    <t>Share to fund this option</t>
  </si>
  <si>
    <t>Revised Allocation</t>
  </si>
  <si>
    <t>Marylebone Boys' School</t>
  </si>
  <si>
    <t>The Grey Coat Hospital</t>
  </si>
  <si>
    <t>The St Marylebone CofE School</t>
  </si>
  <si>
    <t>Secondary School Name</t>
  </si>
  <si>
    <t>Ark Atwood Primary Academy</t>
  </si>
  <si>
    <t>Millbank Academy</t>
  </si>
  <si>
    <t>W24904</t>
  </si>
  <si>
    <t>check</t>
  </si>
  <si>
    <t>Ark Paddington Green Academy</t>
  </si>
  <si>
    <t>King Solomon Academy</t>
  </si>
  <si>
    <t>Wilberforce School</t>
  </si>
  <si>
    <t>Gateway Academy</t>
  </si>
  <si>
    <t>St Marylebone Church of England</t>
  </si>
  <si>
    <t>Westminster Academy</t>
  </si>
  <si>
    <t>Westminster City School (Academy)</t>
  </si>
  <si>
    <t>Westminster City School</t>
  </si>
  <si>
    <t>Academy</t>
  </si>
  <si>
    <t>Marylebone School Ltd</t>
  </si>
  <si>
    <t>Minvera Academy</t>
  </si>
  <si>
    <t>Paddington Academy</t>
  </si>
  <si>
    <t>St Marylebone Church of England Bridge School</t>
  </si>
  <si>
    <t>Quinton Kynaston Community Academy</t>
  </si>
  <si>
    <t>Pimlico Academy</t>
  </si>
  <si>
    <t>Beachcroft School</t>
  </si>
  <si>
    <t>Sir Simon Milton Westminster University Technical College</t>
  </si>
  <si>
    <t>Harris Academy St John's Wood</t>
  </si>
  <si>
    <t>St George's Catholic School</t>
  </si>
  <si>
    <t>Ark King Solomon Academy</t>
  </si>
  <si>
    <t>AKSA</t>
  </si>
  <si>
    <t>Note Ark King Solomon all through so is Ok over primary and over srcondary</t>
  </si>
  <si>
    <t>Option 1 - same basis from 19-20 Budget Issued to Schools mechanism.</t>
  </si>
  <si>
    <t>19-20 no on roll (October 18)</t>
  </si>
  <si>
    <t>Option 2 -secondary numbers 19-20 Budget so all schools with secondaries get a share.</t>
  </si>
  <si>
    <t>Note Ark Solomon Secondary only</t>
  </si>
  <si>
    <t>Please note Appendix A of 2020-21 School Budget. All secondary schools are over the Minimum Funding Level</t>
  </si>
  <si>
    <t>Option 3 - Half Way between Option 1 and 2 (£40k to Grey Coat+£40k share all secondary numbers)</t>
  </si>
  <si>
    <t>Option 4 - Allocate via formula. Allocate pro-rata to total AWPU for each secondary school except those that were on MFG.</t>
  </si>
  <si>
    <t>MFG</t>
  </si>
  <si>
    <t>AWPU per pupil</t>
  </si>
  <si>
    <t>increase</t>
  </si>
  <si>
    <t>Excl Nos where MFG</t>
  </si>
  <si>
    <t>Option</t>
  </si>
  <si>
    <t>Total</t>
  </si>
  <si>
    <t>Appendix A</t>
  </si>
  <si>
    <t>DSG Reserve Allocation Options</t>
  </si>
  <si>
    <t>%</t>
  </si>
  <si>
    <t>Primary MFL</t>
  </si>
  <si>
    <t>Primary School Name</t>
  </si>
  <si>
    <t>St George's Hanover Square CofE Primary School</t>
  </si>
  <si>
    <t>St Peter's Eaton Square CofE Primary School</t>
  </si>
  <si>
    <t>Option 1 - same basis as 18/19 - using 19-20 Budget Issued to Schools</t>
  </si>
  <si>
    <t>Burdett-Coutts and Townshend Foundation CofE Primary School</t>
  </si>
  <si>
    <t>St James &amp; St John Church of England Primary School</t>
  </si>
  <si>
    <t>Wilberforce Primary</t>
  </si>
  <si>
    <t>Pimlico Primary</t>
  </si>
  <si>
    <t>Churchill Gardens Primary Academy</t>
  </si>
  <si>
    <t>Ark Paddington Green Primary Academy now Ark KSA</t>
  </si>
  <si>
    <t>Option 2 - primary numbers 19-20 Budget so all schools with primaries get a share.</t>
  </si>
  <si>
    <t>Ark Paddington Green Primary Academy</t>
  </si>
  <si>
    <t>On the 2020/21 Budget information issued to schools forum three schools are below £5,000 - St Peter’s Eaton Square (£4,869), St Vincent’s RC (£4,993) and Ark Atwood (£4,835).</t>
  </si>
  <si>
    <t>Primary Options for allocation of £80,000 for primaries from DSG reserves</t>
  </si>
  <si>
    <t>Secondary Options for allocation of £80,000 for primaries from DSG reserves</t>
  </si>
  <si>
    <t>Notes Ark Paddington Green Share to be paid to Ark King Solomon</t>
  </si>
  <si>
    <t>Ark King Solomon Academy - secondary only</t>
  </si>
  <si>
    <t xml:space="preserve"> £40,000 Share to fund this option</t>
  </si>
  <si>
    <t>Sec MFL Per Pupil</t>
  </si>
  <si>
    <t>£80k allocation based on PPG</t>
  </si>
  <si>
    <t>Option 5 - Allocate as per Pupil Premium Grant (PPG) - pro-rata to 2019/20 PPG allocations</t>
  </si>
  <si>
    <t>Total secondary PPG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</si>
</sst>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</fills>
  <borders count="27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0" fillId="3" borderId="0" xfId="0" applyFill="1"/>
    <xf numFmtId="0" fontId="1" fillId="3" borderId="0" xfId="0" applyFont="1" applyFill="1"/>
    <xf numFmtId="0" fontId="1" fillId="3" borderId="0" xfId="0" applyFont="1" applyFill="1" applyAlignment="1"/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0" fillId="0" borderId="0" xfId="0" applyAlignment="1"/>
    <xf numFmtId="0" fontId="3" fillId="2" borderId="2" xfId="0" applyFont="1" applyFill="1" applyBorder="1"/>
    <xf numFmtId="0" fontId="0" fillId="0" borderId="2" xfId="0" applyBorder="1"/>
    <xf numFmtId="14" fontId="0" fillId="0" borderId="2" xfId="0" applyNumberFormat="1" applyBorder="1"/>
    <xf numFmtId="0" fontId="1" fillId="0" borderId="2" xfId="0" applyFont="1" applyFill="1" applyBorder="1"/>
    <xf numFmtId="0" fontId="0" fillId="0" borderId="2" xfId="0" applyFill="1" applyBorder="1"/>
    <xf numFmtId="2" fontId="0" fillId="0" borderId="0" xfId="0" applyNumberFormat="1"/>
    <xf numFmtId="1" fontId="0" fillId="0" borderId="0" xfId="0" applyNumberFormat="1"/>
    <xf numFmtId="0" fontId="0" fillId="0" borderId="0" xfId="0" applyFill="1"/>
    <xf numFmtId="0" fontId="0" fillId="0" borderId="0" xfId="0" applyNumberFormat="1" applyFill="1"/>
    <xf numFmtId="0" fontId="1" fillId="2" borderId="4" xfId="0" applyFont="1" applyFill="1" applyBorder="1"/>
    <xf numFmtId="0" fontId="3" fillId="2" borderId="5" xfId="0" applyFont="1" applyFill="1" applyBorder="1"/>
    <xf numFmtId="0" fontId="0" fillId="0" borderId="2" xfId="0" applyNumberFormat="1" applyFill="1" applyBorder="1"/>
    <xf numFmtId="0" fontId="6" fillId="4" borderId="6" xfId="2" applyFont="1" applyFill="1" applyBorder="1"/>
    <xf numFmtId="3" fontId="6" fillId="4" borderId="7" xfId="2" applyNumberFormat="1" applyFont="1" applyFill="1" applyBorder="1" applyAlignment="1">
      <alignment horizontal="right"/>
    </xf>
    <xf numFmtId="164" fontId="6" fillId="4" borderId="7" xfId="2" applyNumberFormat="1" applyFont="1" applyFill="1" applyBorder="1" applyAlignment="1">
      <alignment horizontal="right"/>
    </xf>
    <xf numFmtId="0" fontId="6" fillId="0" borderId="0" xfId="2" applyFont="1"/>
    <xf numFmtId="0" fontId="6" fillId="4" borderId="8" xfId="2" applyFont="1" applyFill="1" applyBorder="1"/>
    <xf numFmtId="3" fontId="6" fillId="4" borderId="3" xfId="2" applyNumberFormat="1" applyFont="1" applyFill="1" applyBorder="1" applyAlignment="1">
      <alignment horizontal="right"/>
    </xf>
    <xf numFmtId="164" fontId="6" fillId="4" borderId="3" xfId="2" applyNumberFormat="1" applyFont="1" applyFill="1" applyBorder="1" applyAlignment="1">
      <alignment horizontal="right"/>
    </xf>
    <xf numFmtId="3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right"/>
    </xf>
    <xf numFmtId="0" fontId="0" fillId="0" borderId="0" xfId="0" applyNumberFormat="1"/>
    <xf numFmtId="0" fontId="0" fillId="0" borderId="0" xfId="0" applyFont="1"/>
    <xf numFmtId="0" fontId="0" fillId="0" borderId="0" xfId="0" applyFont="1" applyFill="1"/>
    <xf numFmtId="165" fontId="6" fillId="0" borderId="0" xfId="2" applyNumberFormat="1" applyFont="1" applyAlignment="1">
      <alignment horizontal="right"/>
    </xf>
    <xf numFmtId="0" fontId="7" fillId="0" borderId="0" xfId="2" applyFont="1"/>
    <xf numFmtId="3" fontId="7" fillId="0" borderId="0" xfId="2" applyNumberFormat="1" applyFont="1" applyAlignment="1">
      <alignment horizontal="right"/>
    </xf>
    <xf numFmtId="164" fontId="7" fillId="0" borderId="0" xfId="2" applyNumberFormat="1" applyFont="1" applyAlignment="1">
      <alignment horizontal="right"/>
    </xf>
    <xf numFmtId="164" fontId="6" fillId="4" borderId="7" xfId="2" applyNumberFormat="1" applyFont="1" applyFill="1" applyBorder="1" applyAlignment="1"/>
    <xf numFmtId="164" fontId="6" fillId="4" borderId="3" xfId="2" applyNumberFormat="1" applyFont="1" applyFill="1" applyBorder="1" applyAlignment="1"/>
    <xf numFmtId="0" fontId="5" fillId="0" borderId="0" xfId="2" applyFont="1"/>
    <xf numFmtId="0" fontId="8" fillId="4" borderId="10" xfId="2" applyFont="1" applyFill="1" applyBorder="1"/>
    <xf numFmtId="0" fontId="8" fillId="4" borderId="11" xfId="2" applyFont="1" applyFill="1" applyBorder="1" applyAlignment="1">
      <alignment horizontal="center"/>
    </xf>
    <xf numFmtId="0" fontId="8" fillId="4" borderId="12" xfId="2" applyFont="1" applyFill="1" applyBorder="1" applyAlignment="1">
      <alignment horizontal="center"/>
    </xf>
    <xf numFmtId="0" fontId="8" fillId="4" borderId="13" xfId="2" applyFont="1" applyFill="1" applyBorder="1"/>
    <xf numFmtId="0" fontId="8" fillId="4" borderId="0" xfId="2" applyFont="1" applyFill="1" applyBorder="1" applyAlignment="1">
      <alignment horizontal="center"/>
    </xf>
    <xf numFmtId="0" fontId="8" fillId="4" borderId="14" xfId="2" applyFont="1" applyFill="1" applyBorder="1" applyAlignment="1">
      <alignment horizontal="center"/>
    </xf>
    <xf numFmtId="0" fontId="5" fillId="0" borderId="15" xfId="2" applyFont="1" applyBorder="1"/>
    <xf numFmtId="165" fontId="5" fillId="0" borderId="0" xfId="2" applyNumberFormat="1" applyFont="1" applyBorder="1"/>
    <xf numFmtId="165" fontId="5" fillId="0" borderId="14" xfId="2" applyNumberFormat="1" applyFont="1" applyBorder="1"/>
    <xf numFmtId="0" fontId="8" fillId="0" borderId="16" xfId="2" applyFont="1" applyBorder="1"/>
    <xf numFmtId="165" fontId="8" fillId="0" borderId="17" xfId="2" applyNumberFormat="1" applyFont="1" applyBorder="1"/>
    <xf numFmtId="165" fontId="8" fillId="0" borderId="18" xfId="2" applyNumberFormat="1" applyFont="1" applyBorder="1"/>
    <xf numFmtId="0" fontId="8" fillId="4" borderId="19" xfId="2" applyFont="1" applyFill="1" applyBorder="1" applyAlignment="1">
      <alignment horizontal="center"/>
    </xf>
    <xf numFmtId="0" fontId="8" fillId="4" borderId="20" xfId="2" applyFont="1" applyFill="1" applyBorder="1" applyAlignment="1">
      <alignment horizontal="center"/>
    </xf>
    <xf numFmtId="165" fontId="5" fillId="0" borderId="20" xfId="2" applyNumberFormat="1" applyFont="1" applyBorder="1"/>
    <xf numFmtId="165" fontId="8" fillId="0" borderId="9" xfId="2" applyNumberFormat="1" applyFont="1" applyBorder="1"/>
    <xf numFmtId="164" fontId="9" fillId="0" borderId="0" xfId="2" applyNumberFormat="1" applyFont="1" applyAlignment="1">
      <alignment horizontal="right"/>
    </xf>
    <xf numFmtId="164" fontId="1" fillId="5" borderId="0" xfId="0" applyNumberFormat="1" applyFont="1" applyFill="1"/>
    <xf numFmtId="164" fontId="6" fillId="4" borderId="7" xfId="2" applyNumberFormat="1" applyFont="1" applyFill="1" applyBorder="1" applyAlignment="1">
      <alignment horizontal="left" wrapText="1"/>
    </xf>
    <xf numFmtId="0" fontId="10" fillId="0" borderId="0" xfId="2" applyFont="1"/>
    <xf numFmtId="3" fontId="11" fillId="0" borderId="0" xfId="2" applyNumberFormat="1" applyFont="1" applyAlignment="1">
      <alignment horizontal="right"/>
    </xf>
    <xf numFmtId="164" fontId="11" fillId="0" borderId="0" xfId="2" applyNumberFormat="1" applyFont="1" applyAlignment="1">
      <alignment horizontal="right"/>
    </xf>
    <xf numFmtId="0" fontId="11" fillId="0" borderId="0" xfId="2" applyFont="1" applyAlignment="1">
      <alignment horizontal="right"/>
    </xf>
    <xf numFmtId="0" fontId="11" fillId="0" borderId="0" xfId="2" applyFont="1"/>
    <xf numFmtId="164" fontId="11" fillId="6" borderId="0" xfId="2" applyNumberFormat="1" applyFont="1" applyFill="1" applyAlignment="1">
      <alignment horizontal="right"/>
    </xf>
    <xf numFmtId="3" fontId="10" fillId="0" borderId="21" xfId="2" applyNumberFormat="1" applyFont="1" applyBorder="1" applyAlignment="1">
      <alignment horizontal="right"/>
    </xf>
    <xf numFmtId="164" fontId="10" fillId="0" borderId="21" xfId="2" applyNumberFormat="1" applyFont="1" applyBorder="1" applyAlignment="1">
      <alignment horizontal="right"/>
    </xf>
    <xf numFmtId="0" fontId="14" fillId="0" borderId="0" xfId="2" applyFont="1"/>
    <xf numFmtId="0" fontId="13" fillId="6" borderId="10" xfId="2" applyFont="1" applyFill="1" applyBorder="1"/>
    <xf numFmtId="3" fontId="13" fillId="6" borderId="11" xfId="2" applyNumberFormat="1" applyFont="1" applyFill="1" applyBorder="1" applyAlignment="1">
      <alignment horizontal="right"/>
    </xf>
    <xf numFmtId="164" fontId="13" fillId="6" borderId="11" xfId="2" applyNumberFormat="1" applyFont="1" applyFill="1" applyBorder="1" applyAlignment="1">
      <alignment horizontal="right"/>
    </xf>
    <xf numFmtId="0" fontId="13" fillId="6" borderId="12" xfId="2" applyFont="1" applyFill="1" applyBorder="1" applyAlignment="1">
      <alignment horizontal="right"/>
    </xf>
    <xf numFmtId="0" fontId="13" fillId="6" borderId="15" xfId="2" applyFont="1" applyFill="1" applyBorder="1"/>
    <xf numFmtId="3" fontId="13" fillId="6" borderId="0" xfId="2" applyNumberFormat="1" applyFont="1" applyFill="1" applyAlignment="1">
      <alignment horizontal="right"/>
    </xf>
    <xf numFmtId="164" fontId="13" fillId="6" borderId="0" xfId="2" applyNumberFormat="1" applyFont="1" applyFill="1" applyAlignment="1">
      <alignment horizontal="right"/>
    </xf>
    <xf numFmtId="0" fontId="13" fillId="6" borderId="14" xfId="2" applyFont="1" applyFill="1" applyBorder="1" applyAlignment="1">
      <alignment horizontal="right"/>
    </xf>
    <xf numFmtId="0" fontId="11" fillId="0" borderId="15" xfId="2" applyFont="1" applyBorder="1" applyAlignment="1">
      <alignment vertical="center"/>
    </xf>
    <xf numFmtId="0" fontId="11" fillId="0" borderId="14" xfId="2" applyFont="1" applyBorder="1" applyAlignment="1">
      <alignment horizontal="right"/>
    </xf>
    <xf numFmtId="0" fontId="11" fillId="0" borderId="15" xfId="2" applyFont="1" applyBorder="1"/>
    <xf numFmtId="165" fontId="11" fillId="0" borderId="0" xfId="2" applyNumberFormat="1" applyFont="1" applyAlignment="1">
      <alignment horizontal="right"/>
    </xf>
    <xf numFmtId="10" fontId="11" fillId="0" borderId="14" xfId="2" applyNumberFormat="1" applyFont="1" applyBorder="1" applyAlignment="1">
      <alignment horizontal="right"/>
    </xf>
    <xf numFmtId="0" fontId="10" fillId="0" borderId="22" xfId="2" applyFont="1" applyBorder="1"/>
    <xf numFmtId="165" fontId="10" fillId="0" borderId="21" xfId="2" applyNumberFormat="1" applyFont="1" applyBorder="1" applyAlignment="1">
      <alignment horizontal="right"/>
    </xf>
    <xf numFmtId="10" fontId="10" fillId="0" borderId="23" xfId="2" applyNumberFormat="1" applyFont="1" applyBorder="1" applyAlignment="1">
      <alignment horizontal="right"/>
    </xf>
    <xf numFmtId="0" fontId="11" fillId="6" borderId="10" xfId="2" applyFont="1" applyFill="1" applyBorder="1"/>
    <xf numFmtId="3" fontId="11" fillId="6" borderId="11" xfId="2" applyNumberFormat="1" applyFont="1" applyFill="1" applyBorder="1" applyAlignment="1">
      <alignment horizontal="right"/>
    </xf>
    <xf numFmtId="164" fontId="11" fillId="6" borderId="11" xfId="2" applyNumberFormat="1" applyFont="1" applyFill="1" applyBorder="1" applyAlignment="1">
      <alignment horizontal="right"/>
    </xf>
    <xf numFmtId="0" fontId="11" fillId="6" borderId="12" xfId="2" applyFont="1" applyFill="1" applyBorder="1" applyAlignment="1">
      <alignment horizontal="right"/>
    </xf>
    <xf numFmtId="0" fontId="11" fillId="6" borderId="15" xfId="2" applyFont="1" applyFill="1" applyBorder="1"/>
    <xf numFmtId="3" fontId="11" fillId="6" borderId="0" xfId="2" applyNumberFormat="1" applyFont="1" applyFill="1" applyAlignment="1">
      <alignment horizontal="right"/>
    </xf>
    <xf numFmtId="0" fontId="11" fillId="6" borderId="14" xfId="2" applyFont="1" applyFill="1" applyBorder="1" applyAlignment="1">
      <alignment horizontal="right"/>
    </xf>
    <xf numFmtId="0" fontId="11" fillId="0" borderId="24" xfId="2" applyFont="1" applyBorder="1"/>
    <xf numFmtId="3" fontId="11" fillId="0" borderId="25" xfId="2" applyNumberFormat="1" applyFont="1" applyBorder="1" applyAlignment="1">
      <alignment horizontal="right"/>
    </xf>
    <xf numFmtId="164" fontId="11" fillId="0" borderId="25" xfId="2" applyNumberFormat="1" applyFont="1" applyBorder="1" applyAlignment="1">
      <alignment horizontal="right"/>
    </xf>
    <xf numFmtId="10" fontId="11" fillId="0" borderId="26" xfId="2" applyNumberFormat="1" applyFont="1" applyBorder="1" applyAlignment="1">
      <alignment horizontal="right"/>
    </xf>
    <xf numFmtId="3" fontId="10" fillId="0" borderId="0" xfId="2" applyNumberFormat="1" applyFont="1" applyAlignment="1">
      <alignment horizontal="right"/>
    </xf>
    <xf numFmtId="0" fontId="12" fillId="0" borderId="0" xfId="0" applyFont="1" applyAlignment="1">
      <alignment vertical="center"/>
    </xf>
    <xf numFmtId="0" fontId="15" fillId="0" borderId="0" xfId="2" applyFont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workbookViewId="0">
      <pane ySplit="2" topLeftCell="A9" activePane="bottomLeft" state="frozen"/>
      <selection activeCell="G22" sqref="G22"/>
      <selection pane="bottomLeft" sqref="A1:A1048576"/>
    </sheetView>
  </sheetViews>
  <sheetFormatPr defaultRowHeight="14.25" x14ac:dyDescent="0.45"/>
  <cols>
    <col min="2" max="2" width="5.265625" bestFit="1" customWidth="1"/>
    <col min="3" max="3" width="66" customWidth="1"/>
    <col min="4" max="4" width="11.1328125" bestFit="1" customWidth="1"/>
    <col min="5" max="5" width="8.59765625" bestFit="1" customWidth="1"/>
    <col min="6" max="6" width="84.265625" bestFit="1" customWidth="1"/>
    <col min="7" max="7" width="11" bestFit="1" customWidth="1"/>
    <col min="8" max="8" width="13.3984375" bestFit="1" customWidth="1"/>
    <col min="9" max="9" width="4" bestFit="1" customWidth="1"/>
    <col min="10" max="11" width="5" bestFit="1" customWidth="1"/>
  </cols>
  <sheetData>
    <row r="1" spans="1:13" s="1" customFormat="1" x14ac:dyDescent="0.4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13" s="1" customFormat="1" x14ac:dyDescent="0.45">
      <c r="B2" s="1" t="s">
        <v>0</v>
      </c>
      <c r="C2" s="1" t="s">
        <v>1</v>
      </c>
      <c r="D2" s="1" t="s">
        <v>7</v>
      </c>
      <c r="E2" s="1" t="s">
        <v>3</v>
      </c>
      <c r="F2" s="1" t="s">
        <v>4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3" x14ac:dyDescent="0.45">
      <c r="A3" t="e">
        <f>'DSG res Options'!#REF!</f>
        <v>#REF!</v>
      </c>
      <c r="B3" t="s">
        <v>52</v>
      </c>
      <c r="C3" s="15" t="e">
        <f>'DSG res Options'!#REF!</f>
        <v>#REF!</v>
      </c>
      <c r="D3" s="16" t="e">
        <f>'DSG res Options'!#REF!</f>
        <v>#REF!</v>
      </c>
      <c r="E3" s="14" t="e">
        <f>'DSG res Options'!#REF!</f>
        <v>#REF!</v>
      </c>
      <c r="F3" t="e">
        <f>'DSG res Options'!#REF!</f>
        <v>#REF!</v>
      </c>
      <c r="G3" t="s">
        <v>50</v>
      </c>
      <c r="H3" t="s">
        <v>51</v>
      </c>
      <c r="M3" s="14" t="e">
        <f>#REF!</f>
        <v>#REF!</v>
      </c>
    </row>
    <row r="4" spans="1:13" x14ac:dyDescent="0.45">
      <c r="A4" t="e">
        <f>'DSG res Options'!#REF!</f>
        <v>#REF!</v>
      </c>
      <c r="B4" t="s">
        <v>52</v>
      </c>
      <c r="C4" s="15" t="e">
        <f>'DSG res Options'!#REF!</f>
        <v>#REF!</v>
      </c>
      <c r="D4" s="16" t="e">
        <f>'DSG res Options'!#REF!</f>
        <v>#REF!</v>
      </c>
      <c r="E4" s="14" t="e">
        <f>'DSG res Options'!#REF!</f>
        <v>#REF!</v>
      </c>
      <c r="F4" t="e">
        <f>'DSG res Options'!#REF!</f>
        <v>#REF!</v>
      </c>
      <c r="G4" t="s">
        <v>50</v>
      </c>
      <c r="H4" t="s">
        <v>51</v>
      </c>
      <c r="M4">
        <v>2112</v>
      </c>
    </row>
    <row r="5" spans="1:13" x14ac:dyDescent="0.45">
      <c r="A5" t="e">
        <f>'DSG res Options'!#REF!</f>
        <v>#REF!</v>
      </c>
      <c r="B5" t="s">
        <v>52</v>
      </c>
      <c r="C5" s="15" t="e">
        <f>'DSG res Options'!#REF!</f>
        <v>#REF!</v>
      </c>
      <c r="D5" s="16" t="e">
        <f>'DSG res Options'!#REF!</f>
        <v>#REF!</v>
      </c>
      <c r="E5" s="14" t="e">
        <f>'DSG res Options'!#REF!</f>
        <v>#REF!</v>
      </c>
      <c r="F5" t="e">
        <f>'DSG res Options'!#REF!</f>
        <v>#REF!</v>
      </c>
      <c r="G5" t="s">
        <v>50</v>
      </c>
      <c r="H5" t="s">
        <v>51</v>
      </c>
      <c r="M5">
        <v>2112</v>
      </c>
    </row>
    <row r="6" spans="1:13" x14ac:dyDescent="0.45">
      <c r="A6" t="e">
        <f>'DSG res Options'!#REF!</f>
        <v>#REF!</v>
      </c>
      <c r="B6" t="s">
        <v>52</v>
      </c>
      <c r="C6" s="15" t="e">
        <f>'DSG res Options'!#REF!</f>
        <v>#REF!</v>
      </c>
      <c r="D6" s="16" t="e">
        <f>'DSG res Options'!#REF!</f>
        <v>#REF!</v>
      </c>
      <c r="E6" s="14" t="e">
        <f>'DSG res Options'!#REF!</f>
        <v>#REF!</v>
      </c>
      <c r="F6" t="e">
        <f>'DSG res Options'!#REF!</f>
        <v>#REF!</v>
      </c>
      <c r="G6" t="s">
        <v>50</v>
      </c>
      <c r="H6" t="s">
        <v>51</v>
      </c>
      <c r="M6">
        <v>2112</v>
      </c>
    </row>
    <row r="7" spans="1:13" x14ac:dyDescent="0.45">
      <c r="A7" t="e">
        <f>'DSG res Options'!#REF!</f>
        <v>#REF!</v>
      </c>
      <c r="B7" t="s">
        <v>52</v>
      </c>
      <c r="C7" s="15" t="e">
        <f>'DSG res Options'!#REF!</f>
        <v>#REF!</v>
      </c>
      <c r="D7" s="16" t="e">
        <f>'DSG res Options'!#REF!</f>
        <v>#REF!</v>
      </c>
      <c r="E7" s="14" t="e">
        <f>'DSG res Options'!#REF!</f>
        <v>#REF!</v>
      </c>
      <c r="F7" t="e">
        <f>'DSG res Options'!#REF!</f>
        <v>#REF!</v>
      </c>
      <c r="G7" t="s">
        <v>50</v>
      </c>
      <c r="H7" t="s">
        <v>51</v>
      </c>
      <c r="M7">
        <v>4752</v>
      </c>
    </row>
    <row r="8" spans="1:13" x14ac:dyDescent="0.45">
      <c r="A8" t="e">
        <f>'DSG res Options'!#REF!</f>
        <v>#REF!</v>
      </c>
      <c r="B8" t="s">
        <v>52</v>
      </c>
      <c r="C8" s="15" t="e">
        <f>'DSG res Options'!#REF!</f>
        <v>#REF!</v>
      </c>
      <c r="D8" s="16" t="e">
        <f>'DSG res Options'!#REF!</f>
        <v>#REF!</v>
      </c>
      <c r="E8" s="14" t="e">
        <f>'DSG res Options'!#REF!</f>
        <v>#REF!</v>
      </c>
      <c r="F8" t="e">
        <f>'DSG res Options'!#REF!</f>
        <v>#REF!</v>
      </c>
      <c r="G8" t="s">
        <v>50</v>
      </c>
      <c r="H8" t="s">
        <v>51</v>
      </c>
      <c r="M8">
        <v>8026</v>
      </c>
    </row>
    <row r="9" spans="1:13" x14ac:dyDescent="0.45">
      <c r="A9" t="e">
        <f>'DSG res Options'!#REF!</f>
        <v>#REF!</v>
      </c>
      <c r="B9" t="s">
        <v>52</v>
      </c>
      <c r="C9" s="15" t="e">
        <f>'DSG res Options'!#REF!</f>
        <v>#REF!</v>
      </c>
      <c r="D9" s="16" t="e">
        <f>'DSG res Options'!#REF!</f>
        <v>#REF!</v>
      </c>
      <c r="E9" s="14" t="e">
        <f>'DSG res Options'!#REF!</f>
        <v>#REF!</v>
      </c>
      <c r="F9" t="e">
        <f>'DSG res Options'!#REF!</f>
        <v>#REF!</v>
      </c>
      <c r="G9" t="s">
        <v>50</v>
      </c>
      <c r="H9" t="s">
        <v>51</v>
      </c>
      <c r="M9">
        <v>9385</v>
      </c>
    </row>
    <row r="10" spans="1:13" x14ac:dyDescent="0.45">
      <c r="A10" t="e">
        <f>'DSG res Options'!#REF!</f>
        <v>#REF!</v>
      </c>
      <c r="B10" t="s">
        <v>52</v>
      </c>
      <c r="C10" s="15" t="e">
        <f>'DSG res Options'!#REF!</f>
        <v>#REF!</v>
      </c>
      <c r="D10" s="16" t="e">
        <f>'DSG res Options'!#REF!</f>
        <v>#REF!</v>
      </c>
      <c r="E10" s="14" t="e">
        <f>'DSG res Options'!#REF!</f>
        <v>#REF!</v>
      </c>
      <c r="F10" t="e">
        <f>'DSG res Options'!#REF!</f>
        <v>#REF!</v>
      </c>
      <c r="G10" t="s">
        <v>50</v>
      </c>
      <c r="H10" t="s">
        <v>51</v>
      </c>
      <c r="M10">
        <v>8976</v>
      </c>
    </row>
    <row r="11" spans="1:13" x14ac:dyDescent="0.45">
      <c r="A11" t="e">
        <f>'DSG res Options'!#REF!</f>
        <v>#REF!</v>
      </c>
      <c r="B11" t="s">
        <v>52</v>
      </c>
      <c r="C11" s="15" t="e">
        <f>'DSG res Options'!#REF!</f>
        <v>#REF!</v>
      </c>
      <c r="D11" s="16" t="e">
        <f>'DSG res Options'!#REF!</f>
        <v>#REF!</v>
      </c>
      <c r="E11" s="14" t="e">
        <f>'DSG res Options'!#REF!</f>
        <v>#REF!</v>
      </c>
      <c r="F11" t="e">
        <f>'DSG res Options'!#REF!</f>
        <v>#REF!</v>
      </c>
      <c r="G11" t="s">
        <v>50</v>
      </c>
      <c r="H11" t="s">
        <v>51</v>
      </c>
      <c r="M11">
        <v>10138</v>
      </c>
    </row>
    <row r="12" spans="1:13" x14ac:dyDescent="0.45">
      <c r="A12" t="e">
        <f>'DSG res Options'!#REF!</f>
        <v>#REF!</v>
      </c>
      <c r="B12" t="s">
        <v>52</v>
      </c>
      <c r="C12" s="15" t="e">
        <f>'DSG res Options'!#REF!</f>
        <v>#REF!</v>
      </c>
      <c r="D12" s="16" t="e">
        <f>'DSG res Options'!#REF!</f>
        <v>#REF!</v>
      </c>
      <c r="E12" s="14" t="e">
        <f>'DSG res Options'!#REF!</f>
        <v>#REF!</v>
      </c>
      <c r="F12" t="e">
        <f>'DSG res Options'!#REF!</f>
        <v>#REF!</v>
      </c>
      <c r="G12" t="s">
        <v>50</v>
      </c>
      <c r="H12" t="s">
        <v>51</v>
      </c>
      <c r="M12">
        <v>4390</v>
      </c>
    </row>
    <row r="13" spans="1:13" x14ac:dyDescent="0.45">
      <c r="A13" t="e">
        <f>'DSG res Options'!#REF!</f>
        <v>#REF!</v>
      </c>
      <c r="B13" t="s">
        <v>52</v>
      </c>
      <c r="C13" s="15" t="e">
        <f>'DSG res Options'!#REF!</f>
        <v>#REF!</v>
      </c>
      <c r="D13" s="16" t="e">
        <f>'DSG res Options'!#REF!</f>
        <v>#REF!</v>
      </c>
      <c r="E13" s="14" t="e">
        <f>'DSG res Options'!#REF!</f>
        <v>#REF!</v>
      </c>
      <c r="F13" t="e">
        <f>'DSG res Options'!#REF!</f>
        <v>#REF!</v>
      </c>
      <c r="G13" t="s">
        <v>50</v>
      </c>
      <c r="H13" t="s">
        <v>51</v>
      </c>
      <c r="M13">
        <v>6421</v>
      </c>
    </row>
    <row r="14" spans="1:13" x14ac:dyDescent="0.45">
      <c r="A14" t="e">
        <f>'DSG res Options'!#REF!</f>
        <v>#REF!</v>
      </c>
      <c r="B14" t="s">
        <v>52</v>
      </c>
      <c r="C14" s="15" t="e">
        <f>'DSG res Options'!#REF!</f>
        <v>#REF!</v>
      </c>
      <c r="D14" s="16" t="e">
        <f>'DSG res Options'!#REF!</f>
        <v>#REF!</v>
      </c>
      <c r="E14" s="14" t="e">
        <f>'DSG res Options'!#REF!</f>
        <v>#REF!</v>
      </c>
      <c r="F14" t="e">
        <f>'DSG res Options'!#REF!</f>
        <v>#REF!</v>
      </c>
      <c r="G14" t="s">
        <v>50</v>
      </c>
      <c r="H14" t="s">
        <v>51</v>
      </c>
      <c r="M14">
        <v>4468</v>
      </c>
    </row>
    <row r="15" spans="1:13" x14ac:dyDescent="0.45">
      <c r="A15" t="e">
        <f>'DSG res Options'!#REF!</f>
        <v>#REF!</v>
      </c>
      <c r="B15" t="s">
        <v>52</v>
      </c>
      <c r="C15" s="15" t="e">
        <f>'DSG res Options'!#REF!</f>
        <v>#REF!</v>
      </c>
      <c r="D15" s="16" t="e">
        <f>'DSG res Options'!#REF!</f>
        <v>#REF!</v>
      </c>
      <c r="E15" s="14" t="e">
        <f>'DSG res Options'!#REF!</f>
        <v>#REF!</v>
      </c>
      <c r="F15" t="e">
        <f>'DSG res Options'!#REF!</f>
        <v>#REF!</v>
      </c>
      <c r="G15" t="s">
        <v>50</v>
      </c>
      <c r="H15" t="s">
        <v>51</v>
      </c>
      <c r="M15">
        <v>5154</v>
      </c>
    </row>
    <row r="16" spans="1:13" x14ac:dyDescent="0.45">
      <c r="A16" t="e">
        <f>'DSG res Options'!#REF!</f>
        <v>#REF!</v>
      </c>
      <c r="B16" t="s">
        <v>52</v>
      </c>
      <c r="C16" s="15" t="e">
        <f>'DSG res Options'!#REF!</f>
        <v>#REF!</v>
      </c>
      <c r="D16" s="16" t="e">
        <f>'DSG res Options'!#REF!</f>
        <v>#REF!</v>
      </c>
      <c r="E16" s="14" t="e">
        <f>'DSG res Options'!#REF!</f>
        <v>#REF!</v>
      </c>
      <c r="F16" t="e">
        <f>'DSG res Options'!#REF!</f>
        <v>#REF!</v>
      </c>
      <c r="G16" t="s">
        <v>50</v>
      </c>
      <c r="H16" t="s">
        <v>51</v>
      </c>
      <c r="M16">
        <v>4921</v>
      </c>
    </row>
    <row r="17" spans="1:8" x14ac:dyDescent="0.45">
      <c r="C17" s="15"/>
      <c r="E17" s="14" t="e">
        <f>SUM(E3:E16)</f>
        <v>#REF!</v>
      </c>
    </row>
    <row r="18" spans="1:8" x14ac:dyDescent="0.45">
      <c r="C18" s="15"/>
    </row>
    <row r="19" spans="1:8" x14ac:dyDescent="0.45">
      <c r="A19" t="e">
        <f>'DSG res Options'!#REF!</f>
        <v>#REF!</v>
      </c>
      <c r="B19" t="s">
        <v>53</v>
      </c>
      <c r="C19" s="15" t="e">
        <f>'DSG res Options'!#REF!</f>
        <v>#REF!</v>
      </c>
      <c r="D19" t="s">
        <v>54</v>
      </c>
      <c r="E19" s="14" t="e">
        <f>'DSG res Options'!#REF!</f>
        <v>#REF!</v>
      </c>
      <c r="F19" t="e">
        <f>'DSG res Options'!#REF!</f>
        <v>#REF!</v>
      </c>
      <c r="G19" t="s">
        <v>199</v>
      </c>
      <c r="H19">
        <v>5600</v>
      </c>
    </row>
    <row r="20" spans="1:8" x14ac:dyDescent="0.45">
      <c r="A20" t="e">
        <f>'DSG res Options'!#REF!</f>
        <v>#REF!</v>
      </c>
      <c r="B20" t="s">
        <v>53</v>
      </c>
      <c r="C20" s="15" t="e">
        <f>'DSG res Options'!#REF!</f>
        <v>#REF!</v>
      </c>
      <c r="D20" t="s">
        <v>54</v>
      </c>
      <c r="E20" s="14" t="e">
        <f>'DSG res Options'!#REF!</f>
        <v>#REF!</v>
      </c>
      <c r="F20" t="e">
        <f>'DSG res Options'!#REF!</f>
        <v>#REF!</v>
      </c>
      <c r="G20" t="s">
        <v>199</v>
      </c>
      <c r="H20">
        <v>5600</v>
      </c>
    </row>
    <row r="21" spans="1:8" x14ac:dyDescent="0.45">
      <c r="A21" t="e">
        <f>'DSG res Options'!#REF!</f>
        <v>#REF!</v>
      </c>
      <c r="B21" t="s">
        <v>53</v>
      </c>
      <c r="C21" s="15" t="e">
        <f>'DSG res Options'!#REF!</f>
        <v>#REF!</v>
      </c>
      <c r="D21" t="s">
        <v>54</v>
      </c>
      <c r="E21" s="14" t="e">
        <f>'DSG res Options'!#REF!</f>
        <v>#REF!</v>
      </c>
      <c r="F21" t="e">
        <f>'DSG res Options'!#REF!</f>
        <v>#REF!</v>
      </c>
      <c r="G21" t="s">
        <v>199</v>
      </c>
      <c r="H21">
        <v>5600</v>
      </c>
    </row>
    <row r="22" spans="1:8" x14ac:dyDescent="0.45">
      <c r="A22" t="e">
        <f>'DSG res Options'!#REF!</f>
        <v>#REF!</v>
      </c>
      <c r="B22" t="s">
        <v>53</v>
      </c>
      <c r="C22" s="15" t="e">
        <f>'DSG res Options'!#REF!</f>
        <v>#REF!</v>
      </c>
      <c r="D22" t="s">
        <v>54</v>
      </c>
      <c r="E22" s="14" t="e">
        <f>'DSG res Options'!#REF!</f>
        <v>#REF!</v>
      </c>
      <c r="F22" t="e">
        <f>'DSG res Options'!#REF!</f>
        <v>#REF!</v>
      </c>
      <c r="G22" t="s">
        <v>199</v>
      </c>
      <c r="H22">
        <v>5600</v>
      </c>
    </row>
    <row r="23" spans="1:8" x14ac:dyDescent="0.45">
      <c r="A23" t="e">
        <f>'DSG res Options'!#REF!</f>
        <v>#REF!</v>
      </c>
      <c r="B23" t="s">
        <v>53</v>
      </c>
      <c r="C23" s="15" t="e">
        <f>'DSG res Options'!#REF!</f>
        <v>#REF!</v>
      </c>
      <c r="D23" t="s">
        <v>54</v>
      </c>
      <c r="E23" s="14" t="e">
        <f>'DSG res Options'!#REF!</f>
        <v>#REF!</v>
      </c>
      <c r="F23" t="e">
        <f>'DSG res Options'!#REF!</f>
        <v>#REF!</v>
      </c>
      <c r="G23" t="s">
        <v>199</v>
      </c>
      <c r="H23">
        <v>5600</v>
      </c>
    </row>
    <row r="24" spans="1:8" x14ac:dyDescent="0.45">
      <c r="A24" t="e">
        <f>'DSG res Options'!#REF!</f>
        <v>#REF!</v>
      </c>
      <c r="B24" t="s">
        <v>53</v>
      </c>
      <c r="C24" s="15" t="e">
        <f>'DSG res Options'!#REF!</f>
        <v>#REF!</v>
      </c>
      <c r="D24" t="s">
        <v>54</v>
      </c>
      <c r="E24" s="14" t="e">
        <f>'DSG res Options'!#REF!</f>
        <v>#REF!</v>
      </c>
      <c r="F24" t="e">
        <f>'DSG res Options'!#REF!</f>
        <v>#REF!</v>
      </c>
      <c r="G24" t="s">
        <v>199</v>
      </c>
      <c r="H24">
        <v>5600</v>
      </c>
    </row>
    <row r="25" spans="1:8" x14ac:dyDescent="0.45">
      <c r="A25" t="e">
        <f>'DSG res Options'!#REF!</f>
        <v>#REF!</v>
      </c>
      <c r="B25" t="s">
        <v>53</v>
      </c>
      <c r="C25" s="15" t="e">
        <f>'DSG res Options'!#REF!</f>
        <v>#REF!</v>
      </c>
      <c r="D25" t="s">
        <v>54</v>
      </c>
      <c r="E25" s="14" t="e">
        <f>'DSG res Options'!#REF!</f>
        <v>#REF!</v>
      </c>
      <c r="F25" t="e">
        <f>'DSG res Options'!#REF!</f>
        <v>#REF!</v>
      </c>
      <c r="G25" t="s">
        <v>199</v>
      </c>
      <c r="H25">
        <v>5600</v>
      </c>
    </row>
    <row r="26" spans="1:8" x14ac:dyDescent="0.45">
      <c r="A26" t="e">
        <f>'DSG res Options'!#REF!</f>
        <v>#REF!</v>
      </c>
      <c r="B26" t="s">
        <v>53</v>
      </c>
      <c r="C26" s="15" t="e">
        <f>'DSG res Options'!#REF!</f>
        <v>#REF!</v>
      </c>
      <c r="D26" t="s">
        <v>54</v>
      </c>
      <c r="E26" s="14" t="e">
        <f>'DSG res Options'!#REF!</f>
        <v>#REF!</v>
      </c>
      <c r="F26" t="e">
        <f>'DSG res Options'!#REF!</f>
        <v>#REF!</v>
      </c>
      <c r="G26" t="s">
        <v>199</v>
      </c>
      <c r="H26">
        <v>5600</v>
      </c>
    </row>
    <row r="27" spans="1:8" x14ac:dyDescent="0.45">
      <c r="A27" t="e">
        <f>'DSG res Options'!#REF!</f>
        <v>#REF!</v>
      </c>
      <c r="B27" t="s">
        <v>53</v>
      </c>
      <c r="C27" s="15" t="e">
        <f>'DSG res Options'!#REF!</f>
        <v>#REF!</v>
      </c>
      <c r="D27" t="s">
        <v>54</v>
      </c>
      <c r="E27" s="14" t="e">
        <f>'DSG res Options'!#REF!</f>
        <v>#REF!</v>
      </c>
      <c r="F27" t="e">
        <f>'DSG res Options'!#REF!</f>
        <v>#REF!</v>
      </c>
      <c r="G27" t="s">
        <v>199</v>
      </c>
      <c r="H27">
        <v>5600</v>
      </c>
    </row>
    <row r="28" spans="1:8" x14ac:dyDescent="0.45">
      <c r="A28" t="e">
        <f>'DSG res Options'!#REF!</f>
        <v>#REF!</v>
      </c>
      <c r="B28" t="s">
        <v>53</v>
      </c>
      <c r="C28" s="15" t="e">
        <f>'DSG res Options'!#REF!</f>
        <v>#REF!</v>
      </c>
      <c r="D28" t="s">
        <v>54</v>
      </c>
      <c r="E28" s="14" t="e">
        <f>'DSG res Options'!#REF!</f>
        <v>#REF!</v>
      </c>
      <c r="F28" t="e">
        <f>'DSG res Options'!#REF!</f>
        <v>#REF!</v>
      </c>
      <c r="G28" t="s">
        <v>199</v>
      </c>
      <c r="H28">
        <v>5537</v>
      </c>
    </row>
    <row r="29" spans="1:8" x14ac:dyDescent="0.45">
      <c r="A29" t="e">
        <f>'DSG res Options'!#REF!</f>
        <v>#REF!</v>
      </c>
      <c r="B29" t="s">
        <v>53</v>
      </c>
      <c r="C29" s="15" t="e">
        <f>'DSG res Options'!#REF!</f>
        <v>#REF!</v>
      </c>
      <c r="D29" t="s">
        <v>54</v>
      </c>
      <c r="E29" s="14" t="e">
        <f>'DSG res Options'!#REF!</f>
        <v>#REF!</v>
      </c>
      <c r="F29" t="e">
        <f>'DSG res Options'!#REF!</f>
        <v>#REF!</v>
      </c>
      <c r="G29" t="s">
        <v>199</v>
      </c>
      <c r="H29">
        <v>5537</v>
      </c>
    </row>
    <row r="30" spans="1:8" x14ac:dyDescent="0.45">
      <c r="A30" t="e">
        <f>'DSG res Options'!#REF!</f>
        <v>#REF!</v>
      </c>
      <c r="B30" t="s">
        <v>53</v>
      </c>
      <c r="C30" s="15" t="e">
        <f>'DSG res Options'!#REF!</f>
        <v>#REF!</v>
      </c>
      <c r="D30" t="s">
        <v>54</v>
      </c>
      <c r="E30" s="14" t="e">
        <f>'DSG res Options'!#REF!</f>
        <v>#REF!</v>
      </c>
      <c r="F30" s="31" t="e">
        <f>'DSG res Options'!#REF!</f>
        <v>#REF!</v>
      </c>
      <c r="G30" t="s">
        <v>199</v>
      </c>
      <c r="H30">
        <v>5537</v>
      </c>
    </row>
    <row r="31" spans="1:8" x14ac:dyDescent="0.45">
      <c r="A31" t="e">
        <f>'DSG res Options'!#REF!</f>
        <v>#REF!</v>
      </c>
      <c r="B31" t="s">
        <v>53</v>
      </c>
      <c r="C31" s="15" t="e">
        <f>'DSG res Options'!#REF!</f>
        <v>#REF!</v>
      </c>
      <c r="D31" t="s">
        <v>54</v>
      </c>
      <c r="E31" s="14" t="e">
        <f>'DSG res Options'!#REF!</f>
        <v>#REF!</v>
      </c>
      <c r="F31" s="31" t="e">
        <f>'DSG res Options'!#REF!</f>
        <v>#REF!</v>
      </c>
      <c r="G31" t="s">
        <v>199</v>
      </c>
      <c r="H31">
        <v>5537</v>
      </c>
    </row>
    <row r="32" spans="1:8" x14ac:dyDescent="0.45">
      <c r="A32" t="e">
        <f>'DSG res Options'!#REF!</f>
        <v>#REF!</v>
      </c>
      <c r="B32" t="s">
        <v>53</v>
      </c>
      <c r="C32" s="15" t="e">
        <f>'DSG res Options'!#REF!</f>
        <v>#REF!</v>
      </c>
      <c r="D32" t="s">
        <v>54</v>
      </c>
      <c r="E32" s="14" t="e">
        <f>'DSG res Options'!#REF!</f>
        <v>#REF!</v>
      </c>
      <c r="F32" s="31" t="e">
        <f>'DSG res Options'!#REF!</f>
        <v>#REF!</v>
      </c>
      <c r="G32" t="s">
        <v>199</v>
      </c>
      <c r="H32">
        <v>5537</v>
      </c>
    </row>
    <row r="33" spans="3:6" x14ac:dyDescent="0.45">
      <c r="C33" s="15"/>
      <c r="E33" s="14" t="e">
        <f>SUM(E19:E32)</f>
        <v>#REF!</v>
      </c>
      <c r="F33" s="31"/>
    </row>
    <row r="34" spans="3:6" x14ac:dyDescent="0.45">
      <c r="C34" s="15"/>
      <c r="E34" s="14"/>
    </row>
    <row r="35" spans="3:6" x14ac:dyDescent="0.45">
      <c r="C35" s="15"/>
      <c r="E35" s="14"/>
    </row>
    <row r="36" spans="3:6" x14ac:dyDescent="0.45">
      <c r="C36" s="15"/>
      <c r="E36" s="14" t="e">
        <f>'DSG res Options'!#REF!+'DSG res Options'!#REF!</f>
        <v>#REF!</v>
      </c>
      <c r="F36" t="s">
        <v>200</v>
      </c>
    </row>
    <row r="37" spans="3:6" x14ac:dyDescent="0.45">
      <c r="C37" s="15"/>
      <c r="E37" s="14"/>
    </row>
    <row r="38" spans="3:6" x14ac:dyDescent="0.45">
      <c r="C38" s="15"/>
      <c r="E38" s="14"/>
    </row>
    <row r="39" spans="3:6" x14ac:dyDescent="0.45">
      <c r="C39" s="15"/>
      <c r="E39" s="14"/>
    </row>
    <row r="40" spans="3:6" x14ac:dyDescent="0.45">
      <c r="C40" s="15"/>
      <c r="E40" s="14"/>
    </row>
    <row r="41" spans="3:6" x14ac:dyDescent="0.45">
      <c r="C41" s="15"/>
      <c r="E41" s="14"/>
    </row>
    <row r="42" spans="3:6" x14ac:dyDescent="0.45">
      <c r="C42" s="15"/>
      <c r="E42" s="14"/>
    </row>
    <row r="43" spans="3:6" x14ac:dyDescent="0.45">
      <c r="C43" s="15"/>
      <c r="E43" s="14"/>
    </row>
    <row r="44" spans="3:6" x14ac:dyDescent="0.45">
      <c r="C44" s="15"/>
      <c r="E44" s="14"/>
    </row>
    <row r="45" spans="3:6" x14ac:dyDescent="0.45">
      <c r="C45" s="15"/>
      <c r="E45" s="14"/>
    </row>
    <row r="46" spans="3:6" x14ac:dyDescent="0.45">
      <c r="C46" s="15"/>
      <c r="E46" s="14"/>
    </row>
    <row r="47" spans="3:6" x14ac:dyDescent="0.45">
      <c r="C47" s="15"/>
      <c r="E47" s="14"/>
    </row>
    <row r="48" spans="3:6" x14ac:dyDescent="0.45">
      <c r="C48" s="15"/>
      <c r="E48" s="14"/>
    </row>
    <row r="49" spans="3:5" x14ac:dyDescent="0.45">
      <c r="C49" s="15"/>
      <c r="E49" s="14"/>
    </row>
    <row r="50" spans="3:5" x14ac:dyDescent="0.45">
      <c r="C50" s="15"/>
      <c r="E50" s="14"/>
    </row>
    <row r="51" spans="3:5" x14ac:dyDescent="0.45">
      <c r="C51" s="15"/>
      <c r="E51" s="14"/>
    </row>
    <row r="52" spans="3:5" x14ac:dyDescent="0.45">
      <c r="C52" s="15"/>
      <c r="E52" s="14"/>
    </row>
    <row r="53" spans="3:5" x14ac:dyDescent="0.45">
      <c r="C53" s="15"/>
      <c r="E53" s="13"/>
    </row>
    <row r="54" spans="3:5" x14ac:dyDescent="0.45">
      <c r="C54" s="15"/>
      <c r="E54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13B70-345B-4FD9-9507-73313ED4346A}">
  <dimension ref="B3:G18"/>
  <sheetViews>
    <sheetView workbookViewId="0">
      <selection activeCell="C22" sqref="C22"/>
    </sheetView>
  </sheetViews>
  <sheetFormatPr defaultColWidth="9.1328125" defaultRowHeight="15" x14ac:dyDescent="0.4"/>
  <cols>
    <col min="1" max="2" width="9.1328125" style="23"/>
    <col min="3" max="3" width="57.19921875" style="23" customWidth="1"/>
    <col min="4" max="7" width="12.59765625" style="23" customWidth="1"/>
    <col min="8" max="16384" width="9.1328125" style="23"/>
  </cols>
  <sheetData>
    <row r="3" spans="2:7" ht="15.4" thickBot="1" x14ac:dyDescent="0.45"/>
    <row r="4" spans="2:7" x14ac:dyDescent="0.4">
      <c r="C4" s="39"/>
      <c r="D4" s="51" t="s">
        <v>234</v>
      </c>
      <c r="E4" s="40" t="s">
        <v>234</v>
      </c>
      <c r="F4" s="51" t="s">
        <v>234</v>
      </c>
      <c r="G4" s="41" t="s">
        <v>234</v>
      </c>
    </row>
    <row r="5" spans="2:7" x14ac:dyDescent="0.4">
      <c r="C5" s="42" t="s">
        <v>196</v>
      </c>
      <c r="D5" s="52">
        <v>1</v>
      </c>
      <c r="E5" s="43">
        <v>2</v>
      </c>
      <c r="F5" s="52">
        <v>3</v>
      </c>
      <c r="G5" s="44">
        <v>4</v>
      </c>
    </row>
    <row r="6" spans="2:7" x14ac:dyDescent="0.4">
      <c r="B6" s="38">
        <v>2134723</v>
      </c>
      <c r="C6" s="45" t="s">
        <v>44</v>
      </c>
      <c r="D6" s="53"/>
      <c r="E6" s="46">
        <v>7778.2867613376084</v>
      </c>
      <c r="F6" s="53">
        <v>3889.1433806688042</v>
      </c>
      <c r="G6" s="47">
        <v>8664.9231358040452</v>
      </c>
    </row>
    <row r="7" spans="2:7" x14ac:dyDescent="0.4">
      <c r="B7" s="38">
        <v>2134000</v>
      </c>
      <c r="C7" s="45" t="s">
        <v>193</v>
      </c>
      <c r="D7" s="53"/>
      <c r="E7" s="46">
        <v>5213.0096197892808</v>
      </c>
      <c r="F7" s="53">
        <v>2606.5048098946404</v>
      </c>
      <c r="G7" s="47">
        <v>5807.2335268227343</v>
      </c>
    </row>
    <row r="8" spans="2:7" x14ac:dyDescent="0.4">
      <c r="B8" s="38">
        <v>2134003</v>
      </c>
      <c r="C8" s="45" t="s">
        <v>217</v>
      </c>
      <c r="D8" s="53"/>
      <c r="E8" s="46">
        <v>1026.1108566193311</v>
      </c>
      <c r="F8" s="53">
        <v>513.05542830966556</v>
      </c>
      <c r="G8" s="47">
        <v>0</v>
      </c>
    </row>
    <row r="9" spans="2:7" x14ac:dyDescent="0.4">
      <c r="B9" s="38">
        <v>2134004</v>
      </c>
      <c r="C9" s="45" t="s">
        <v>218</v>
      </c>
      <c r="D9" s="53"/>
      <c r="E9" s="46">
        <v>8593.6784241868991</v>
      </c>
      <c r="F9" s="53">
        <v>4296.8392120934495</v>
      </c>
      <c r="G9" s="47">
        <v>9573.2601900873888</v>
      </c>
    </row>
    <row r="10" spans="2:7" x14ac:dyDescent="0.4">
      <c r="B10" s="38">
        <v>2134628</v>
      </c>
      <c r="C10" s="45" t="s">
        <v>194</v>
      </c>
      <c r="D10" s="53">
        <v>80000</v>
      </c>
      <c r="E10" s="46">
        <v>7457.6271186440672</v>
      </c>
      <c r="F10" s="53">
        <v>43728.813559322036</v>
      </c>
      <c r="G10" s="47">
        <v>8307.7119346813797</v>
      </c>
    </row>
    <row r="11" spans="2:7" x14ac:dyDescent="0.4">
      <c r="B11" s="38">
        <v>2134673</v>
      </c>
      <c r="C11" s="45" t="s">
        <v>195</v>
      </c>
      <c r="D11" s="53"/>
      <c r="E11" s="46">
        <v>7219.4228126431517</v>
      </c>
      <c r="F11" s="53">
        <v>3609.7114063215759</v>
      </c>
      <c r="G11" s="47">
        <v>8042.3550424188306</v>
      </c>
    </row>
    <row r="12" spans="2:7" x14ac:dyDescent="0.4">
      <c r="B12" s="38">
        <v>2134687</v>
      </c>
      <c r="C12" s="45" t="s">
        <v>208</v>
      </c>
      <c r="D12" s="53"/>
      <c r="E12" s="46">
        <v>5890.9757214841957</v>
      </c>
      <c r="F12" s="53">
        <v>2945.4878607420978</v>
      </c>
      <c r="G12" s="47">
        <v>6562.4800663392234</v>
      </c>
    </row>
    <row r="13" spans="2:7" x14ac:dyDescent="0.4">
      <c r="B13" s="38">
        <v>2134809</v>
      </c>
      <c r="C13" s="45" t="s">
        <v>219</v>
      </c>
      <c r="D13" s="53"/>
      <c r="E13" s="46">
        <v>7159.8717361429226</v>
      </c>
      <c r="F13" s="53">
        <v>3579.9358680714613</v>
      </c>
      <c r="G13" s="47">
        <v>0</v>
      </c>
    </row>
    <row r="14" spans="2:7" x14ac:dyDescent="0.4">
      <c r="B14" s="38">
        <v>2136905</v>
      </c>
      <c r="C14" s="45" t="s">
        <v>212</v>
      </c>
      <c r="D14" s="53"/>
      <c r="E14" s="46">
        <v>8254.6953733394403</v>
      </c>
      <c r="F14" s="53">
        <v>4127.3476866697201</v>
      </c>
      <c r="G14" s="47">
        <v>9195.6369203291451</v>
      </c>
    </row>
    <row r="15" spans="2:7" x14ac:dyDescent="0.4">
      <c r="B15" s="38">
        <v>2136906</v>
      </c>
      <c r="C15" s="45" t="s">
        <v>206</v>
      </c>
      <c r="D15" s="53"/>
      <c r="E15" s="46">
        <v>8932.661475034356</v>
      </c>
      <c r="F15" s="53">
        <v>4466.330737517178</v>
      </c>
      <c r="G15" s="47">
        <v>9950.8834598456342</v>
      </c>
    </row>
    <row r="16" spans="2:7" x14ac:dyDescent="0.4">
      <c r="B16" s="38">
        <v>2136908</v>
      </c>
      <c r="C16" s="45" t="s">
        <v>215</v>
      </c>
      <c r="D16" s="53"/>
      <c r="E16" s="46">
        <v>9335.776454420522</v>
      </c>
      <c r="F16" s="53">
        <v>4667.888227210261</v>
      </c>
      <c r="G16" s="47">
        <v>10399.948969828411</v>
      </c>
    </row>
    <row r="17" spans="2:7" ht="15.4" thickBot="1" x14ac:dyDescent="0.45">
      <c r="B17" s="38">
        <v>2136907</v>
      </c>
      <c r="C17" s="45" t="s">
        <v>220</v>
      </c>
      <c r="D17" s="53"/>
      <c r="E17" s="46">
        <v>3137.8836463582224</v>
      </c>
      <c r="F17" s="53">
        <v>1568.9418231791112</v>
      </c>
      <c r="G17" s="47">
        <v>3495.5667538432099</v>
      </c>
    </row>
    <row r="18" spans="2:7" ht="15.4" thickBot="1" x14ac:dyDescent="0.45">
      <c r="C18" s="48" t="s">
        <v>235</v>
      </c>
      <c r="D18" s="54">
        <f>SUM(D6:D17)</f>
        <v>80000</v>
      </c>
      <c r="E18" s="49">
        <f t="shared" ref="E18:G18" si="0">SUM(E6:E17)</f>
        <v>80000</v>
      </c>
      <c r="F18" s="54">
        <f t="shared" si="0"/>
        <v>79999.999999999985</v>
      </c>
      <c r="G18" s="50">
        <f t="shared" si="0"/>
        <v>80000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92"/>
  <sheetViews>
    <sheetView tabSelected="1" topLeftCell="A166" zoomScaleNormal="100" workbookViewId="0">
      <selection activeCell="A179" sqref="A179:XFD179"/>
    </sheetView>
  </sheetViews>
  <sheetFormatPr defaultColWidth="9.1328125" defaultRowHeight="15" x14ac:dyDescent="0.4"/>
  <cols>
    <col min="1" max="1" width="54.1328125" style="23" bestFit="1" customWidth="1"/>
    <col min="2" max="2" width="30.3984375" style="27" bestFit="1" customWidth="1"/>
    <col min="3" max="3" width="18.46484375" style="28" customWidth="1"/>
    <col min="4" max="4" width="21.19921875" style="28" customWidth="1"/>
    <col min="5" max="5" width="32.59765625" style="28" customWidth="1"/>
    <col min="6" max="6" width="21" style="28" customWidth="1"/>
    <col min="7" max="7" width="13.86328125" style="23" customWidth="1"/>
    <col min="8" max="8" width="15.33203125" style="23" hidden="1" customWidth="1"/>
    <col min="9" max="11" width="0" style="23" hidden="1" customWidth="1"/>
    <col min="12" max="16384" width="9.1328125" style="23"/>
  </cols>
  <sheetData>
    <row r="1" spans="1:7" x14ac:dyDescent="0.4">
      <c r="A1" s="33" t="s">
        <v>237</v>
      </c>
      <c r="F1" s="55" t="s">
        <v>236</v>
      </c>
    </row>
    <row r="3" spans="1:7" ht="17.25" x14ac:dyDescent="0.45">
      <c r="A3" s="96" t="s">
        <v>253</v>
      </c>
      <c r="B3" s="59"/>
      <c r="C3" s="60"/>
      <c r="D3" s="60"/>
      <c r="E3" s="60"/>
      <c r="F3" s="60"/>
      <c r="G3" s="61"/>
    </row>
    <row r="4" spans="1:7" ht="15.4" thickBot="1" x14ac:dyDescent="0.45">
      <c r="A4" s="66" t="s">
        <v>243</v>
      </c>
      <c r="B4" s="59"/>
      <c r="C4" s="60"/>
      <c r="D4" s="60"/>
      <c r="E4" s="60"/>
      <c r="F4" s="60"/>
      <c r="G4" s="61"/>
    </row>
    <row r="5" spans="1:7" x14ac:dyDescent="0.4">
      <c r="A5" s="67"/>
      <c r="B5" s="68"/>
      <c r="C5" s="69" t="s">
        <v>239</v>
      </c>
      <c r="D5" s="69">
        <v>5000</v>
      </c>
      <c r="E5" s="69">
        <v>80000</v>
      </c>
      <c r="F5" s="69">
        <v>0.23895961547653649</v>
      </c>
      <c r="G5" s="70"/>
    </row>
    <row r="6" spans="1:7" x14ac:dyDescent="0.4">
      <c r="A6" s="71" t="s">
        <v>240</v>
      </c>
      <c r="B6" s="72" t="s">
        <v>224</v>
      </c>
      <c r="C6" s="73" t="s">
        <v>189</v>
      </c>
      <c r="D6" s="73" t="s">
        <v>190</v>
      </c>
      <c r="E6" s="73" t="s">
        <v>191</v>
      </c>
      <c r="F6" s="73" t="s">
        <v>192</v>
      </c>
      <c r="G6" s="74" t="s">
        <v>238</v>
      </c>
    </row>
    <row r="7" spans="1:7" x14ac:dyDescent="0.4">
      <c r="A7" s="75" t="s">
        <v>15</v>
      </c>
      <c r="B7" s="59">
        <v>227</v>
      </c>
      <c r="C7" s="60">
        <v>5225.2996703221379</v>
      </c>
      <c r="D7" s="60"/>
      <c r="E7" s="60"/>
      <c r="F7" s="60"/>
      <c r="G7" s="76"/>
    </row>
    <row r="8" spans="1:7" x14ac:dyDescent="0.4">
      <c r="A8" s="77" t="s">
        <v>16</v>
      </c>
      <c r="B8" s="59">
        <v>324</v>
      </c>
      <c r="C8" s="60">
        <v>5543.2565540411042</v>
      </c>
      <c r="D8" s="60"/>
      <c r="E8" s="60"/>
      <c r="F8" s="60"/>
      <c r="G8" s="76"/>
    </row>
    <row r="9" spans="1:7" x14ac:dyDescent="0.4">
      <c r="A9" s="77" t="s">
        <v>17</v>
      </c>
      <c r="B9" s="59">
        <v>382</v>
      </c>
      <c r="C9" s="60">
        <v>5223.7960101238177</v>
      </c>
      <c r="D9" s="60"/>
      <c r="E9" s="60"/>
      <c r="F9" s="60"/>
      <c r="G9" s="76"/>
    </row>
    <row r="10" spans="1:7" x14ac:dyDescent="0.4">
      <c r="A10" s="77" t="s">
        <v>18</v>
      </c>
      <c r="B10" s="59">
        <v>384</v>
      </c>
      <c r="C10" s="60">
        <v>5241.2694687929425</v>
      </c>
      <c r="D10" s="60"/>
      <c r="E10" s="60"/>
      <c r="F10" s="60"/>
      <c r="G10" s="76"/>
    </row>
    <row r="11" spans="1:7" x14ac:dyDescent="0.4">
      <c r="A11" s="77" t="s">
        <v>19</v>
      </c>
      <c r="B11" s="59">
        <v>362</v>
      </c>
      <c r="C11" s="60">
        <v>5297.8650100371005</v>
      </c>
      <c r="D11" s="60"/>
      <c r="E11" s="60"/>
      <c r="F11" s="60"/>
      <c r="G11" s="76"/>
    </row>
    <row r="12" spans="1:7" x14ac:dyDescent="0.4">
      <c r="A12" s="77" t="s">
        <v>20</v>
      </c>
      <c r="B12" s="59">
        <v>163</v>
      </c>
      <c r="C12" s="60">
        <v>5503.351130135482</v>
      </c>
      <c r="D12" s="60"/>
      <c r="E12" s="60"/>
      <c r="F12" s="60"/>
      <c r="G12" s="76"/>
    </row>
    <row r="13" spans="1:7" x14ac:dyDescent="0.4">
      <c r="A13" s="77" t="s">
        <v>21</v>
      </c>
      <c r="B13" s="59">
        <v>284</v>
      </c>
      <c r="C13" s="60">
        <v>5301.5677206887585</v>
      </c>
      <c r="D13" s="60"/>
      <c r="E13" s="60"/>
      <c r="F13" s="60"/>
      <c r="G13" s="76"/>
    </row>
    <row r="14" spans="1:7" x14ac:dyDescent="0.4">
      <c r="A14" s="77" t="s">
        <v>22</v>
      </c>
      <c r="B14" s="59">
        <v>182</v>
      </c>
      <c r="C14" s="60">
        <v>5478.5582846909047</v>
      </c>
      <c r="D14" s="60"/>
      <c r="E14" s="60"/>
      <c r="F14" s="60"/>
      <c r="G14" s="76"/>
    </row>
    <row r="15" spans="1:7" x14ac:dyDescent="0.4">
      <c r="A15" s="77" t="s">
        <v>244</v>
      </c>
      <c r="B15" s="59">
        <v>177</v>
      </c>
      <c r="C15" s="60">
        <v>5437.8683177828943</v>
      </c>
      <c r="D15" s="60"/>
      <c r="E15" s="60"/>
      <c r="F15" s="60"/>
      <c r="G15" s="76"/>
    </row>
    <row r="16" spans="1:7" x14ac:dyDescent="0.4">
      <c r="A16" s="77" t="s">
        <v>23</v>
      </c>
      <c r="B16" s="59">
        <v>197</v>
      </c>
      <c r="C16" s="60">
        <v>4969.1591862944515</v>
      </c>
      <c r="D16" s="60">
        <v>30.840813705548499</v>
      </c>
      <c r="E16" s="78">
        <v>6075.6402999930542</v>
      </c>
      <c r="F16" s="60">
        <v>1451.832669860089</v>
      </c>
      <c r="G16" s="79">
        <v>1.8147908373251111E-2</v>
      </c>
    </row>
    <row r="17" spans="1:7" x14ac:dyDescent="0.4">
      <c r="A17" s="77" t="s">
        <v>24</v>
      </c>
      <c r="B17" s="59">
        <v>204</v>
      </c>
      <c r="C17" s="60">
        <v>5445.8288960137324</v>
      </c>
      <c r="D17" s="60"/>
      <c r="E17" s="78"/>
      <c r="F17" s="60"/>
      <c r="G17" s="76"/>
    </row>
    <row r="18" spans="1:7" x14ac:dyDescent="0.4">
      <c r="A18" s="77" t="s">
        <v>25</v>
      </c>
      <c r="B18" s="59">
        <v>209</v>
      </c>
      <c r="C18" s="60">
        <v>5342.4390740872504</v>
      </c>
      <c r="D18" s="60"/>
      <c r="E18" s="78"/>
      <c r="F18" s="60"/>
      <c r="G18" s="76"/>
    </row>
    <row r="19" spans="1:7" x14ac:dyDescent="0.4">
      <c r="A19" s="77" t="s">
        <v>26</v>
      </c>
      <c r="B19" s="59">
        <v>109</v>
      </c>
      <c r="C19" s="60">
        <v>7092.5201159188764</v>
      </c>
      <c r="D19" s="60"/>
      <c r="E19" s="78"/>
      <c r="F19" s="60"/>
      <c r="G19" s="76"/>
    </row>
    <row r="20" spans="1:7" x14ac:dyDescent="0.4">
      <c r="A20" s="77" t="s">
        <v>27</v>
      </c>
      <c r="B20" s="59">
        <v>200</v>
      </c>
      <c r="C20" s="60">
        <v>5140.3579253974367</v>
      </c>
      <c r="D20" s="60"/>
      <c r="E20" s="78"/>
      <c r="F20" s="60"/>
      <c r="G20" s="76"/>
    </row>
    <row r="21" spans="1:7" x14ac:dyDescent="0.4">
      <c r="A21" s="77" t="s">
        <v>28</v>
      </c>
      <c r="B21" s="59">
        <v>286</v>
      </c>
      <c r="C21" s="60">
        <v>5131.9272932627855</v>
      </c>
      <c r="D21" s="60"/>
      <c r="E21" s="78"/>
      <c r="F21" s="60"/>
      <c r="G21" s="76"/>
    </row>
    <row r="22" spans="1:7" x14ac:dyDescent="0.4">
      <c r="A22" s="77" t="s">
        <v>29</v>
      </c>
      <c r="B22" s="59">
        <v>178</v>
      </c>
      <c r="C22" s="60">
        <v>5408.188542842774</v>
      </c>
      <c r="D22" s="60"/>
      <c r="E22" s="78"/>
      <c r="F22" s="60"/>
      <c r="G22" s="76"/>
    </row>
    <row r="23" spans="1:7" x14ac:dyDescent="0.4">
      <c r="A23" s="77" t="s">
        <v>241</v>
      </c>
      <c r="B23" s="59">
        <v>162</v>
      </c>
      <c r="C23" s="60">
        <v>5233.0760942008901</v>
      </c>
      <c r="D23" s="60"/>
      <c r="E23" s="78"/>
      <c r="F23" s="60"/>
      <c r="G23" s="76"/>
    </row>
    <row r="24" spans="1:7" x14ac:dyDescent="0.4">
      <c r="A24" s="77" t="s">
        <v>30</v>
      </c>
      <c r="B24" s="59">
        <v>169</v>
      </c>
      <c r="C24" s="60">
        <v>5456.8322175076719</v>
      </c>
      <c r="D24" s="60"/>
      <c r="E24" s="78"/>
      <c r="F24" s="60"/>
      <c r="G24" s="76"/>
    </row>
    <row r="25" spans="1:7" x14ac:dyDescent="0.4">
      <c r="A25" s="77" t="s">
        <v>245</v>
      </c>
      <c r="B25" s="59">
        <v>148</v>
      </c>
      <c r="C25" s="60">
        <v>5995.1858961668431</v>
      </c>
      <c r="D25" s="60"/>
      <c r="E25" s="78"/>
      <c r="F25" s="60"/>
      <c r="G25" s="76"/>
    </row>
    <row r="26" spans="1:7" x14ac:dyDescent="0.4">
      <c r="A26" s="77" t="s">
        <v>31</v>
      </c>
      <c r="B26" s="59">
        <v>252</v>
      </c>
      <c r="C26" s="60">
        <v>4828.1847132697167</v>
      </c>
      <c r="D26" s="60">
        <v>171.81528673028333</v>
      </c>
      <c r="E26" s="78">
        <v>43297.4522560314</v>
      </c>
      <c r="F26" s="60">
        <v>10346.342542214961</v>
      </c>
      <c r="G26" s="79">
        <v>0.12932928177768702</v>
      </c>
    </row>
    <row r="27" spans="1:7" x14ac:dyDescent="0.4">
      <c r="A27" s="77" t="s">
        <v>32</v>
      </c>
      <c r="B27" s="59">
        <v>188</v>
      </c>
      <c r="C27" s="60">
        <v>5680.9761651162144</v>
      </c>
      <c r="D27" s="60"/>
      <c r="E27" s="78"/>
      <c r="F27" s="60"/>
      <c r="G27" s="79"/>
    </row>
    <row r="28" spans="1:7" x14ac:dyDescent="0.4">
      <c r="A28" s="77" t="s">
        <v>33</v>
      </c>
      <c r="B28" s="59">
        <v>162</v>
      </c>
      <c r="C28" s="60">
        <v>5622.2841638563232</v>
      </c>
      <c r="D28" s="60"/>
      <c r="E28" s="78"/>
      <c r="F28" s="60"/>
      <c r="G28" s="79"/>
    </row>
    <row r="29" spans="1:7" x14ac:dyDescent="0.4">
      <c r="A29" s="77" t="s">
        <v>34</v>
      </c>
      <c r="B29" s="59">
        <v>183</v>
      </c>
      <c r="C29" s="60">
        <v>5336.4321443094377</v>
      </c>
      <c r="D29" s="60"/>
      <c r="E29" s="78"/>
      <c r="F29" s="60"/>
      <c r="G29" s="79"/>
    </row>
    <row r="30" spans="1:7" x14ac:dyDescent="0.4">
      <c r="A30" s="77" t="s">
        <v>35</v>
      </c>
      <c r="B30" s="59">
        <v>257</v>
      </c>
      <c r="C30" s="60">
        <v>4925.2854012093376</v>
      </c>
      <c r="D30" s="60">
        <v>74.714598790662421</v>
      </c>
      <c r="E30" s="78">
        <v>19201.651889200242</v>
      </c>
      <c r="F30" s="60">
        <v>4588.4193519576002</v>
      </c>
      <c r="G30" s="79">
        <v>5.735524189947E-2</v>
      </c>
    </row>
    <row r="31" spans="1:7" x14ac:dyDescent="0.4">
      <c r="A31" s="77" t="s">
        <v>36</v>
      </c>
      <c r="B31" s="59">
        <v>186</v>
      </c>
      <c r="C31" s="60">
        <v>5858.8743981602329</v>
      </c>
      <c r="D31" s="60"/>
      <c r="E31" s="78"/>
      <c r="F31" s="60"/>
      <c r="G31" s="79"/>
    </row>
    <row r="32" spans="1:7" x14ac:dyDescent="0.4">
      <c r="A32" s="77" t="s">
        <v>37</v>
      </c>
      <c r="B32" s="59">
        <v>202</v>
      </c>
      <c r="C32" s="60">
        <v>5396.396489391961</v>
      </c>
      <c r="D32" s="60"/>
      <c r="E32" s="78"/>
      <c r="F32" s="60"/>
      <c r="G32" s="79"/>
    </row>
    <row r="33" spans="1:7" x14ac:dyDescent="0.4">
      <c r="A33" s="77" t="s">
        <v>242</v>
      </c>
      <c r="B33" s="59">
        <v>291</v>
      </c>
      <c r="C33" s="60">
        <v>4730.3224433604591</v>
      </c>
      <c r="D33" s="60">
        <v>269.67755663954085</v>
      </c>
      <c r="E33" s="78">
        <v>78476.168982106392</v>
      </c>
      <c r="F33" s="60">
        <v>18752.635164035844</v>
      </c>
      <c r="G33" s="79">
        <v>0.23440793955044806</v>
      </c>
    </row>
    <row r="34" spans="1:7" x14ac:dyDescent="0.4">
      <c r="A34" s="77" t="s">
        <v>38</v>
      </c>
      <c r="B34" s="59">
        <v>198</v>
      </c>
      <c r="C34" s="60">
        <v>4866.6392399790502</v>
      </c>
      <c r="D34" s="60">
        <v>133.36076002094978</v>
      </c>
      <c r="E34" s="78">
        <v>26405.430484148055</v>
      </c>
      <c r="F34" s="60">
        <v>6309.8315149844339</v>
      </c>
      <c r="G34" s="79">
        <v>7.8872893937305427E-2</v>
      </c>
    </row>
    <row r="35" spans="1:7" x14ac:dyDescent="0.4">
      <c r="A35" s="77" t="s">
        <v>39</v>
      </c>
      <c r="B35" s="59">
        <v>164</v>
      </c>
      <c r="C35" s="60">
        <v>5666.9013030077367</v>
      </c>
      <c r="D35" s="60"/>
      <c r="E35" s="78"/>
      <c r="F35" s="60"/>
      <c r="G35" s="79"/>
    </row>
    <row r="36" spans="1:7" x14ac:dyDescent="0.4">
      <c r="A36" s="77" t="s">
        <v>40</v>
      </c>
      <c r="B36" s="59">
        <v>206</v>
      </c>
      <c r="C36" s="60">
        <v>4821.6598838640839</v>
      </c>
      <c r="D36" s="60">
        <v>178.34011613591611</v>
      </c>
      <c r="E36" s="78">
        <v>36738.063923998721</v>
      </c>
      <c r="F36" s="60">
        <v>8778.9136286311514</v>
      </c>
      <c r="G36" s="79">
        <v>0.10973642035788939</v>
      </c>
    </row>
    <row r="37" spans="1:7" x14ac:dyDescent="0.4">
      <c r="A37" s="77" t="s">
        <v>41</v>
      </c>
      <c r="B37" s="59">
        <v>190</v>
      </c>
      <c r="C37" s="60">
        <v>5033.9427564966618</v>
      </c>
      <c r="D37" s="60"/>
      <c r="E37" s="78"/>
      <c r="F37" s="60"/>
      <c r="G37" s="79"/>
    </row>
    <row r="38" spans="1:7" x14ac:dyDescent="0.4">
      <c r="A38" s="77" t="s">
        <v>42</v>
      </c>
      <c r="B38" s="59">
        <v>184</v>
      </c>
      <c r="C38" s="60">
        <v>5146.0163082689523</v>
      </c>
      <c r="D38" s="60"/>
      <c r="E38" s="78"/>
      <c r="F38" s="60"/>
      <c r="G38" s="79"/>
    </row>
    <row r="39" spans="1:7" x14ac:dyDescent="0.4">
      <c r="A39" s="77" t="s">
        <v>43</v>
      </c>
      <c r="B39" s="59">
        <v>193</v>
      </c>
      <c r="C39" s="60">
        <v>5517.4838385783578</v>
      </c>
      <c r="D39" s="60"/>
      <c r="E39" s="78"/>
      <c r="F39" s="60"/>
      <c r="G39" s="79"/>
    </row>
    <row r="40" spans="1:7" x14ac:dyDescent="0.4">
      <c r="A40" s="77" t="s">
        <v>197</v>
      </c>
      <c r="B40" s="59">
        <v>412</v>
      </c>
      <c r="C40" s="60">
        <v>4724.7735823673083</v>
      </c>
      <c r="D40" s="60">
        <v>275.22641763269166</v>
      </c>
      <c r="E40" s="78">
        <v>113393.28406466896</v>
      </c>
      <c r="F40" s="60">
        <v>27096.415557714969</v>
      </c>
      <c r="G40" s="79">
        <v>0.3387051944714371</v>
      </c>
    </row>
    <row r="41" spans="1:7" x14ac:dyDescent="0.4">
      <c r="A41" s="77" t="s">
        <v>246</v>
      </c>
      <c r="B41" s="59">
        <v>146</v>
      </c>
      <c r="C41" s="60">
        <v>5805.8933396708535</v>
      </c>
      <c r="D41" s="60"/>
      <c r="E41" s="78"/>
      <c r="F41" s="60"/>
      <c r="G41" s="79"/>
    </row>
    <row r="42" spans="1:7" x14ac:dyDescent="0.4">
      <c r="A42" s="77" t="s">
        <v>247</v>
      </c>
      <c r="B42" s="59">
        <v>250.25</v>
      </c>
      <c r="C42" s="60">
        <v>5473.1101840555029</v>
      </c>
      <c r="D42" s="60"/>
      <c r="E42" s="78"/>
      <c r="F42" s="60"/>
      <c r="G42" s="79"/>
    </row>
    <row r="43" spans="1:7" x14ac:dyDescent="0.4">
      <c r="A43" s="77" t="s">
        <v>248</v>
      </c>
      <c r="B43" s="59">
        <v>181</v>
      </c>
      <c r="C43" s="60">
        <v>6042.0052258921414</v>
      </c>
      <c r="D43" s="60"/>
      <c r="E43" s="78"/>
      <c r="F43" s="60"/>
      <c r="G43" s="79"/>
    </row>
    <row r="44" spans="1:7" x14ac:dyDescent="0.4">
      <c r="A44" s="77" t="s">
        <v>249</v>
      </c>
      <c r="B44" s="59">
        <v>186</v>
      </c>
      <c r="C44" s="60">
        <v>5803.3734538289455</v>
      </c>
      <c r="D44" s="60"/>
      <c r="E44" s="78"/>
      <c r="F44" s="60"/>
      <c r="G44" s="79"/>
    </row>
    <row r="45" spans="1:7" x14ac:dyDescent="0.4">
      <c r="A45" s="77" t="s">
        <v>204</v>
      </c>
      <c r="B45" s="59">
        <v>601</v>
      </c>
      <c r="C45" s="60">
        <v>5156.1968059373858</v>
      </c>
      <c r="D45" s="60"/>
      <c r="E45" s="78"/>
      <c r="F45" s="60"/>
      <c r="G45" s="79"/>
    </row>
    <row r="46" spans="1:7" x14ac:dyDescent="0.4">
      <c r="A46" s="77" t="s">
        <v>198</v>
      </c>
      <c r="B46" s="59">
        <v>326</v>
      </c>
      <c r="C46" s="60">
        <v>4965.6536469373932</v>
      </c>
      <c r="D46" s="60">
        <v>34.346353062606795</v>
      </c>
      <c r="E46" s="78">
        <v>11196.911098409815</v>
      </c>
      <c r="F46" s="60">
        <v>2675.6095706009733</v>
      </c>
      <c r="G46" s="79">
        <v>3.3445119632512163E-2</v>
      </c>
    </row>
    <row r="47" spans="1:7" x14ac:dyDescent="0.4">
      <c r="A47" s="77" t="s">
        <v>220</v>
      </c>
      <c r="B47" s="59">
        <v>416</v>
      </c>
      <c r="C47" s="60">
        <v>5868.0872935208963</v>
      </c>
      <c r="D47" s="60"/>
      <c r="E47" s="78"/>
      <c r="F47" s="60"/>
      <c r="G47" s="76"/>
    </row>
    <row r="48" spans="1:7" ht="15.4" thickBot="1" x14ac:dyDescent="0.45">
      <c r="A48" s="80"/>
      <c r="B48" s="64">
        <v>9721.25</v>
      </c>
      <c r="C48" s="65"/>
      <c r="D48" s="65"/>
      <c r="E48" s="81">
        <v>334784.60299855657</v>
      </c>
      <c r="F48" s="81">
        <v>80000.000000000029</v>
      </c>
      <c r="G48" s="82">
        <v>1.0000000000000002</v>
      </c>
    </row>
    <row r="49" spans="1:7" ht="15.4" thickTop="1" x14ac:dyDescent="0.4">
      <c r="A49" s="62"/>
      <c r="B49" s="59"/>
      <c r="C49" s="60"/>
      <c r="D49" s="60"/>
      <c r="E49" s="60"/>
      <c r="F49" s="60"/>
      <c r="G49" s="61"/>
    </row>
    <row r="50" spans="1:7" ht="15.4" thickBot="1" x14ac:dyDescent="0.45">
      <c r="A50" s="66" t="s">
        <v>250</v>
      </c>
      <c r="B50" s="59"/>
      <c r="C50" s="60"/>
      <c r="D50" s="60"/>
      <c r="E50" s="60"/>
      <c r="F50" s="60"/>
      <c r="G50" s="61"/>
    </row>
    <row r="51" spans="1:7" x14ac:dyDescent="0.4">
      <c r="A51" s="83"/>
      <c r="B51" s="84"/>
      <c r="C51" s="85" t="s">
        <v>239</v>
      </c>
      <c r="D51" s="85">
        <v>5000</v>
      </c>
      <c r="E51" s="85">
        <v>80000</v>
      </c>
      <c r="F51" s="85">
        <v>0.32939606061047544</v>
      </c>
      <c r="G51" s="86"/>
    </row>
    <row r="52" spans="1:7" x14ac:dyDescent="0.4">
      <c r="A52" s="87" t="s">
        <v>240</v>
      </c>
      <c r="B52" s="88" t="s">
        <v>224</v>
      </c>
      <c r="C52" s="63" t="s">
        <v>189</v>
      </c>
      <c r="D52" s="63" t="s">
        <v>190</v>
      </c>
      <c r="E52" s="63" t="s">
        <v>191</v>
      </c>
      <c r="F52" s="63"/>
      <c r="G52" s="89" t="s">
        <v>238</v>
      </c>
    </row>
    <row r="53" spans="1:7" x14ac:dyDescent="0.4">
      <c r="A53" s="77" t="s">
        <v>15</v>
      </c>
      <c r="B53" s="59">
        <v>227</v>
      </c>
      <c r="C53" s="60">
        <v>5225.2996703221379</v>
      </c>
      <c r="D53" s="78">
        <v>8.2293943680082293</v>
      </c>
      <c r="E53" s="60">
        <v>1868.0725215378679</v>
      </c>
      <c r="F53" s="60"/>
      <c r="G53" s="79">
        <v>0</v>
      </c>
    </row>
    <row r="54" spans="1:7" x14ac:dyDescent="0.4">
      <c r="A54" s="77" t="s">
        <v>16</v>
      </c>
      <c r="B54" s="59">
        <v>324</v>
      </c>
      <c r="C54" s="60">
        <v>5543.2565540411042</v>
      </c>
      <c r="D54" s="78">
        <v>8.2293943680082293</v>
      </c>
      <c r="E54" s="60">
        <v>2666.3237752346663</v>
      </c>
      <c r="F54" s="60"/>
      <c r="G54" s="79">
        <v>0</v>
      </c>
    </row>
    <row r="55" spans="1:7" x14ac:dyDescent="0.4">
      <c r="A55" s="77" t="s">
        <v>17</v>
      </c>
      <c r="B55" s="59">
        <v>382</v>
      </c>
      <c r="C55" s="60">
        <v>5223.7960101238177</v>
      </c>
      <c r="D55" s="78">
        <v>8.2293943680082293</v>
      </c>
      <c r="E55" s="60">
        <v>3143.6286485791434</v>
      </c>
      <c r="F55" s="60"/>
      <c r="G55" s="79">
        <v>0</v>
      </c>
    </row>
    <row r="56" spans="1:7" x14ac:dyDescent="0.4">
      <c r="A56" s="77" t="s">
        <v>18</v>
      </c>
      <c r="B56" s="59">
        <v>384</v>
      </c>
      <c r="C56" s="60">
        <v>5241.2694687929425</v>
      </c>
      <c r="D56" s="78">
        <v>8.2293943680082293</v>
      </c>
      <c r="E56" s="60">
        <v>3160.0874373151601</v>
      </c>
      <c r="F56" s="60"/>
      <c r="G56" s="79">
        <v>0</v>
      </c>
    </row>
    <row r="57" spans="1:7" x14ac:dyDescent="0.4">
      <c r="A57" s="77" t="s">
        <v>19</v>
      </c>
      <c r="B57" s="59">
        <v>362</v>
      </c>
      <c r="C57" s="60">
        <v>5297.8650100371005</v>
      </c>
      <c r="D57" s="78">
        <v>8.2293943680082293</v>
      </c>
      <c r="E57" s="60">
        <v>2979.0407612189792</v>
      </c>
      <c r="F57" s="60"/>
      <c r="G57" s="79">
        <v>0</v>
      </c>
    </row>
    <row r="58" spans="1:7" x14ac:dyDescent="0.4">
      <c r="A58" s="77" t="s">
        <v>20</v>
      </c>
      <c r="B58" s="59">
        <v>163</v>
      </c>
      <c r="C58" s="60">
        <v>5503.351130135482</v>
      </c>
      <c r="D58" s="78">
        <v>8.2293943680082293</v>
      </c>
      <c r="E58" s="60">
        <v>1341.3912819853413</v>
      </c>
      <c r="F58" s="60"/>
      <c r="G58" s="79">
        <v>0</v>
      </c>
    </row>
    <row r="59" spans="1:7" x14ac:dyDescent="0.4">
      <c r="A59" s="77" t="s">
        <v>21</v>
      </c>
      <c r="B59" s="59">
        <v>284</v>
      </c>
      <c r="C59" s="60">
        <v>5301.5677206887585</v>
      </c>
      <c r="D59" s="78">
        <v>8.2293943680082293</v>
      </c>
      <c r="E59" s="60">
        <v>2337.1480005143371</v>
      </c>
      <c r="F59" s="60"/>
      <c r="G59" s="79">
        <v>0</v>
      </c>
    </row>
    <row r="60" spans="1:7" x14ac:dyDescent="0.4">
      <c r="A60" s="77" t="s">
        <v>22</v>
      </c>
      <c r="B60" s="59">
        <v>182</v>
      </c>
      <c r="C60" s="60">
        <v>5478.5582846909047</v>
      </c>
      <c r="D60" s="78">
        <v>8.2293943680082293</v>
      </c>
      <c r="E60" s="60">
        <v>1497.7497749774977</v>
      </c>
      <c r="F60" s="60"/>
      <c r="G60" s="79">
        <v>0</v>
      </c>
    </row>
    <row r="61" spans="1:7" x14ac:dyDescent="0.4">
      <c r="A61" s="77" t="s">
        <v>244</v>
      </c>
      <c r="B61" s="59">
        <v>177</v>
      </c>
      <c r="C61" s="60">
        <v>5437.8683177828943</v>
      </c>
      <c r="D61" s="78">
        <v>8.2293943680082293</v>
      </c>
      <c r="E61" s="60">
        <v>1456.6028031374567</v>
      </c>
      <c r="F61" s="60"/>
      <c r="G61" s="79">
        <v>0</v>
      </c>
    </row>
    <row r="62" spans="1:7" x14ac:dyDescent="0.4">
      <c r="A62" s="77" t="s">
        <v>23</v>
      </c>
      <c r="B62" s="59">
        <v>197</v>
      </c>
      <c r="C62" s="60">
        <v>4969.1591862944515</v>
      </c>
      <c r="D62" s="78">
        <v>8.2293943680082293</v>
      </c>
      <c r="E62" s="60">
        <v>1621.1906904976213</v>
      </c>
      <c r="F62" s="60"/>
      <c r="G62" s="79">
        <v>0</v>
      </c>
    </row>
    <row r="63" spans="1:7" x14ac:dyDescent="0.4">
      <c r="A63" s="77" t="s">
        <v>24</v>
      </c>
      <c r="B63" s="59">
        <v>204</v>
      </c>
      <c r="C63" s="60">
        <v>5445.8288960137324</v>
      </c>
      <c r="D63" s="78">
        <v>8.2293943680082293</v>
      </c>
      <c r="E63" s="60">
        <v>1678.7964510736788</v>
      </c>
      <c r="F63" s="60"/>
      <c r="G63" s="79">
        <v>0</v>
      </c>
    </row>
    <row r="64" spans="1:7" x14ac:dyDescent="0.4">
      <c r="A64" s="77" t="s">
        <v>25</v>
      </c>
      <c r="B64" s="59">
        <v>209</v>
      </c>
      <c r="C64" s="60">
        <v>5342.4390740872504</v>
      </c>
      <c r="D64" s="78">
        <v>8.2293943680082293</v>
      </c>
      <c r="E64" s="60">
        <v>1719.94342291372</v>
      </c>
      <c r="F64" s="60"/>
      <c r="G64" s="79">
        <v>0</v>
      </c>
    </row>
    <row r="65" spans="1:7" x14ac:dyDescent="0.4">
      <c r="A65" s="77" t="s">
        <v>26</v>
      </c>
      <c r="B65" s="59">
        <v>109</v>
      </c>
      <c r="C65" s="60">
        <v>7092.5201159188764</v>
      </c>
      <c r="D65" s="78">
        <v>8.2293943680082293</v>
      </c>
      <c r="E65" s="60">
        <v>897.003986112897</v>
      </c>
      <c r="F65" s="60"/>
      <c r="G65" s="79">
        <v>0</v>
      </c>
    </row>
    <row r="66" spans="1:7" x14ac:dyDescent="0.4">
      <c r="A66" s="77" t="s">
        <v>27</v>
      </c>
      <c r="B66" s="59">
        <v>200</v>
      </c>
      <c r="C66" s="60">
        <v>5140.3579253974367</v>
      </c>
      <c r="D66" s="78">
        <v>8.2293943680082293</v>
      </c>
      <c r="E66" s="60">
        <v>1645.8788736016459</v>
      </c>
      <c r="F66" s="60"/>
      <c r="G66" s="79">
        <v>0</v>
      </c>
    </row>
    <row r="67" spans="1:7" x14ac:dyDescent="0.4">
      <c r="A67" s="77" t="s">
        <v>28</v>
      </c>
      <c r="B67" s="59">
        <v>286</v>
      </c>
      <c r="C67" s="60">
        <v>5131.9272932627855</v>
      </c>
      <c r="D67" s="78">
        <v>8.2293943680082293</v>
      </c>
      <c r="E67" s="60">
        <v>2353.6067892503534</v>
      </c>
      <c r="F67" s="60"/>
      <c r="G67" s="79">
        <v>0</v>
      </c>
    </row>
    <row r="68" spans="1:7" x14ac:dyDescent="0.4">
      <c r="A68" s="77" t="s">
        <v>29</v>
      </c>
      <c r="B68" s="59">
        <v>178</v>
      </c>
      <c r="C68" s="60">
        <v>5408.188542842774</v>
      </c>
      <c r="D68" s="78">
        <v>8.2293943680082293</v>
      </c>
      <c r="E68" s="60">
        <v>1464.8321975054648</v>
      </c>
      <c r="F68" s="60"/>
      <c r="G68" s="79">
        <v>0</v>
      </c>
    </row>
    <row r="69" spans="1:7" x14ac:dyDescent="0.4">
      <c r="A69" s="77" t="s">
        <v>241</v>
      </c>
      <c r="B69" s="59">
        <v>162</v>
      </c>
      <c r="C69" s="60">
        <v>5233.0760942008901</v>
      </c>
      <c r="D69" s="78">
        <v>8.2293943680082293</v>
      </c>
      <c r="E69" s="60">
        <v>1333.1618876173332</v>
      </c>
      <c r="F69" s="60"/>
      <c r="G69" s="79">
        <v>0</v>
      </c>
    </row>
    <row r="70" spans="1:7" x14ac:dyDescent="0.4">
      <c r="A70" s="77" t="s">
        <v>30</v>
      </c>
      <c r="B70" s="59">
        <v>169</v>
      </c>
      <c r="C70" s="60">
        <v>5456.8322175076719</v>
      </c>
      <c r="D70" s="78">
        <v>8.2293943680082293</v>
      </c>
      <c r="E70" s="60">
        <v>1390.7676481933909</v>
      </c>
      <c r="F70" s="60"/>
      <c r="G70" s="79">
        <v>0</v>
      </c>
    </row>
    <row r="71" spans="1:7" x14ac:dyDescent="0.4">
      <c r="A71" s="77" t="s">
        <v>245</v>
      </c>
      <c r="B71" s="59">
        <v>148</v>
      </c>
      <c r="C71" s="60">
        <v>5995.1858961668431</v>
      </c>
      <c r="D71" s="78">
        <v>8.2293943680082293</v>
      </c>
      <c r="E71" s="60">
        <v>1217.9503664652179</v>
      </c>
      <c r="F71" s="60"/>
      <c r="G71" s="79">
        <v>0</v>
      </c>
    </row>
    <row r="72" spans="1:7" x14ac:dyDescent="0.4">
      <c r="A72" s="77" t="s">
        <v>31</v>
      </c>
      <c r="B72" s="59">
        <v>252</v>
      </c>
      <c r="C72" s="60">
        <v>4828.1847132697167</v>
      </c>
      <c r="D72" s="78">
        <v>8.2293943680082293</v>
      </c>
      <c r="E72" s="60">
        <v>2073.8073807380738</v>
      </c>
      <c r="F72" s="60"/>
      <c r="G72" s="79">
        <v>0</v>
      </c>
    </row>
    <row r="73" spans="1:7" x14ac:dyDescent="0.4">
      <c r="A73" s="77" t="s">
        <v>32</v>
      </c>
      <c r="B73" s="59">
        <v>188</v>
      </c>
      <c r="C73" s="60">
        <v>5680.9761651162144</v>
      </c>
      <c r="D73" s="78">
        <v>8.2293943680082293</v>
      </c>
      <c r="E73" s="60">
        <v>1547.1261411855471</v>
      </c>
      <c r="F73" s="60"/>
      <c r="G73" s="79">
        <v>0</v>
      </c>
    </row>
    <row r="74" spans="1:7" x14ac:dyDescent="0.4">
      <c r="A74" s="77" t="s">
        <v>33</v>
      </c>
      <c r="B74" s="59">
        <v>162</v>
      </c>
      <c r="C74" s="60">
        <v>5622.2841638563232</v>
      </c>
      <c r="D74" s="78">
        <v>8.2293943680082293</v>
      </c>
      <c r="E74" s="60">
        <v>1333.1618876173332</v>
      </c>
      <c r="F74" s="60"/>
      <c r="G74" s="79">
        <v>0</v>
      </c>
    </row>
    <row r="75" spans="1:7" x14ac:dyDescent="0.4">
      <c r="A75" s="77" t="s">
        <v>34</v>
      </c>
      <c r="B75" s="59">
        <v>183</v>
      </c>
      <c r="C75" s="60">
        <v>5336.4321443094377</v>
      </c>
      <c r="D75" s="78">
        <v>8.2293943680082293</v>
      </c>
      <c r="E75" s="60">
        <v>1505.9791693455059</v>
      </c>
      <c r="F75" s="60"/>
      <c r="G75" s="79">
        <v>0</v>
      </c>
    </row>
    <row r="76" spans="1:7" x14ac:dyDescent="0.4">
      <c r="A76" s="77" t="s">
        <v>35</v>
      </c>
      <c r="B76" s="59">
        <v>257</v>
      </c>
      <c r="C76" s="60">
        <v>4925.2854012093376</v>
      </c>
      <c r="D76" s="78">
        <v>8.2293943680082293</v>
      </c>
      <c r="E76" s="60">
        <v>2114.954352578115</v>
      </c>
      <c r="F76" s="60"/>
      <c r="G76" s="79">
        <v>0</v>
      </c>
    </row>
    <row r="77" spans="1:7" x14ac:dyDescent="0.4">
      <c r="A77" s="77" t="s">
        <v>36</v>
      </c>
      <c r="B77" s="59">
        <v>186</v>
      </c>
      <c r="C77" s="60">
        <v>5858.8743981602329</v>
      </c>
      <c r="D77" s="78">
        <v>8.2293943680082293</v>
      </c>
      <c r="E77" s="60">
        <v>1530.6673524495307</v>
      </c>
      <c r="F77" s="60"/>
      <c r="G77" s="79">
        <v>0</v>
      </c>
    </row>
    <row r="78" spans="1:7" x14ac:dyDescent="0.4">
      <c r="A78" s="77" t="s">
        <v>37</v>
      </c>
      <c r="B78" s="59">
        <v>202</v>
      </c>
      <c r="C78" s="60">
        <v>5396.396489391961</v>
      </c>
      <c r="D78" s="78">
        <v>8.2293943680082293</v>
      </c>
      <c r="E78" s="60">
        <v>1662.3376623376623</v>
      </c>
      <c r="F78" s="60"/>
      <c r="G78" s="79">
        <v>0</v>
      </c>
    </row>
    <row r="79" spans="1:7" x14ac:dyDescent="0.4">
      <c r="A79" s="77" t="s">
        <v>242</v>
      </c>
      <c r="B79" s="59">
        <v>291</v>
      </c>
      <c r="C79" s="60">
        <v>4730.3224433604591</v>
      </c>
      <c r="D79" s="78">
        <v>8.2293943680082293</v>
      </c>
      <c r="E79" s="60">
        <v>2394.7537610903946</v>
      </c>
      <c r="F79" s="60"/>
      <c r="G79" s="79">
        <v>0</v>
      </c>
    </row>
    <row r="80" spans="1:7" x14ac:dyDescent="0.4">
      <c r="A80" s="77" t="s">
        <v>38</v>
      </c>
      <c r="B80" s="59">
        <v>198</v>
      </c>
      <c r="C80" s="60">
        <v>4866.6392399790502</v>
      </c>
      <c r="D80" s="78">
        <v>8.2293943680082293</v>
      </c>
      <c r="E80" s="60">
        <v>1629.4200848656294</v>
      </c>
      <c r="F80" s="60"/>
      <c r="G80" s="79">
        <v>0</v>
      </c>
    </row>
    <row r="81" spans="1:7" x14ac:dyDescent="0.4">
      <c r="A81" s="77" t="s">
        <v>39</v>
      </c>
      <c r="B81" s="59">
        <v>164</v>
      </c>
      <c r="C81" s="60">
        <v>5666.9013030077367</v>
      </c>
      <c r="D81" s="78">
        <v>8.2293943680082293</v>
      </c>
      <c r="E81" s="60">
        <v>1349.6206763533496</v>
      </c>
      <c r="F81" s="60"/>
      <c r="G81" s="79">
        <v>0</v>
      </c>
    </row>
    <row r="82" spans="1:7" x14ac:dyDescent="0.4">
      <c r="A82" s="77" t="s">
        <v>40</v>
      </c>
      <c r="B82" s="59">
        <v>206</v>
      </c>
      <c r="C82" s="60">
        <v>4821.6598838640839</v>
      </c>
      <c r="D82" s="78">
        <v>8.2293943680082293</v>
      </c>
      <c r="E82" s="60">
        <v>1695.2552398096952</v>
      </c>
      <c r="F82" s="60"/>
      <c r="G82" s="79">
        <v>0</v>
      </c>
    </row>
    <row r="83" spans="1:7" x14ac:dyDescent="0.4">
      <c r="A83" s="77" t="s">
        <v>41</v>
      </c>
      <c r="B83" s="59">
        <v>190</v>
      </c>
      <c r="C83" s="60">
        <v>5033.9427564966618</v>
      </c>
      <c r="D83" s="78">
        <v>8.2293943680082293</v>
      </c>
      <c r="E83" s="60">
        <v>1563.5849299215636</v>
      </c>
      <c r="F83" s="60"/>
      <c r="G83" s="79">
        <v>0</v>
      </c>
    </row>
    <row r="84" spans="1:7" x14ac:dyDescent="0.4">
      <c r="A84" s="77" t="s">
        <v>42</v>
      </c>
      <c r="B84" s="59">
        <v>184</v>
      </c>
      <c r="C84" s="60">
        <v>5146.0163082689523</v>
      </c>
      <c r="D84" s="78">
        <v>8.2293943680082293</v>
      </c>
      <c r="E84" s="60">
        <v>1514.2085637135142</v>
      </c>
      <c r="F84" s="60"/>
      <c r="G84" s="79">
        <v>0</v>
      </c>
    </row>
    <row r="85" spans="1:7" x14ac:dyDescent="0.4">
      <c r="A85" s="77" t="s">
        <v>43</v>
      </c>
      <c r="B85" s="59">
        <v>193</v>
      </c>
      <c r="C85" s="60">
        <v>5517.4838385783578</v>
      </c>
      <c r="D85" s="78">
        <v>8.2293943680082293</v>
      </c>
      <c r="E85" s="60">
        <v>1588.2731130255884</v>
      </c>
      <c r="F85" s="60"/>
      <c r="G85" s="79">
        <v>0</v>
      </c>
    </row>
    <row r="86" spans="1:7" x14ac:dyDescent="0.4">
      <c r="A86" s="77" t="s">
        <v>197</v>
      </c>
      <c r="B86" s="59">
        <v>412</v>
      </c>
      <c r="C86" s="60">
        <v>4724.7735823673083</v>
      </c>
      <c r="D86" s="78">
        <v>8.2293943680082293</v>
      </c>
      <c r="E86" s="60">
        <v>3390.5104796193905</v>
      </c>
      <c r="F86" s="60"/>
      <c r="G86" s="79">
        <v>0</v>
      </c>
    </row>
    <row r="87" spans="1:7" x14ac:dyDescent="0.4">
      <c r="A87" s="77" t="s">
        <v>246</v>
      </c>
      <c r="B87" s="59">
        <v>146</v>
      </c>
      <c r="C87" s="60">
        <v>5805.8933396708535</v>
      </c>
      <c r="D87" s="78">
        <v>8.2293943680082293</v>
      </c>
      <c r="E87" s="60">
        <v>1201.4915777292015</v>
      </c>
      <c r="F87" s="60"/>
      <c r="G87" s="79">
        <v>0</v>
      </c>
    </row>
    <row r="88" spans="1:7" x14ac:dyDescent="0.4">
      <c r="A88" s="77" t="s">
        <v>247</v>
      </c>
      <c r="B88" s="59">
        <v>250.25</v>
      </c>
      <c r="C88" s="60">
        <v>5473.1101840555029</v>
      </c>
      <c r="D88" s="78">
        <v>8.2293943680082293</v>
      </c>
      <c r="E88" s="60">
        <v>2059.4059405940593</v>
      </c>
      <c r="F88" s="60"/>
      <c r="G88" s="79">
        <v>0</v>
      </c>
    </row>
    <row r="89" spans="1:7" x14ac:dyDescent="0.4">
      <c r="A89" s="77" t="s">
        <v>248</v>
      </c>
      <c r="B89" s="59">
        <v>181</v>
      </c>
      <c r="C89" s="60">
        <v>6042.0052258921414</v>
      </c>
      <c r="D89" s="78">
        <v>8.2293943680082293</v>
      </c>
      <c r="E89" s="60">
        <v>1489.5203806094896</v>
      </c>
      <c r="F89" s="60"/>
      <c r="G89" s="79">
        <v>0</v>
      </c>
    </row>
    <row r="90" spans="1:7" x14ac:dyDescent="0.4">
      <c r="A90" s="77" t="s">
        <v>251</v>
      </c>
      <c r="B90" s="59">
        <v>186</v>
      </c>
      <c r="C90" s="60">
        <v>5803.3734538289455</v>
      </c>
      <c r="D90" s="78">
        <v>8.2293943680082293</v>
      </c>
      <c r="E90" s="60">
        <v>1530.6673524495307</v>
      </c>
      <c r="F90" s="60"/>
      <c r="G90" s="79">
        <v>0</v>
      </c>
    </row>
    <row r="91" spans="1:7" x14ac:dyDescent="0.4">
      <c r="A91" s="77" t="s">
        <v>204</v>
      </c>
      <c r="B91" s="59">
        <v>601</v>
      </c>
      <c r="C91" s="60">
        <v>5156.1968059373858</v>
      </c>
      <c r="D91" s="78">
        <v>8.2293943680082293</v>
      </c>
      <c r="E91" s="60">
        <v>4945.8660151729455</v>
      </c>
      <c r="F91" s="60"/>
      <c r="G91" s="79">
        <v>0</v>
      </c>
    </row>
    <row r="92" spans="1:7" x14ac:dyDescent="0.4">
      <c r="A92" s="77" t="s">
        <v>198</v>
      </c>
      <c r="B92" s="59">
        <v>326</v>
      </c>
      <c r="C92" s="60">
        <v>4965.6536469373932</v>
      </c>
      <c r="D92" s="78">
        <v>8.2293943680082293</v>
      </c>
      <c r="E92" s="60">
        <v>2682.7825639706825</v>
      </c>
      <c r="F92" s="60"/>
      <c r="G92" s="79">
        <v>0</v>
      </c>
    </row>
    <row r="93" spans="1:7" x14ac:dyDescent="0.4">
      <c r="A93" s="77" t="s">
        <v>220</v>
      </c>
      <c r="B93" s="59">
        <v>416</v>
      </c>
      <c r="C93" s="60">
        <v>5868.0872935208963</v>
      </c>
      <c r="D93" s="78">
        <v>8.2293943680082293</v>
      </c>
      <c r="E93" s="60">
        <v>3423.4280570914234</v>
      </c>
      <c r="F93" s="60"/>
      <c r="G93" s="79">
        <v>0</v>
      </c>
    </row>
    <row r="94" spans="1:7" ht="15.4" thickBot="1" x14ac:dyDescent="0.45">
      <c r="A94" s="90"/>
      <c r="B94" s="91">
        <v>9721.25</v>
      </c>
      <c r="C94" s="92"/>
      <c r="D94" s="92"/>
      <c r="E94" s="92">
        <v>79999.999999999985</v>
      </c>
      <c r="F94" s="92">
        <v>0</v>
      </c>
      <c r="G94" s="93">
        <v>0</v>
      </c>
    </row>
    <row r="95" spans="1:7" x14ac:dyDescent="0.4">
      <c r="A95" s="58" t="s">
        <v>255</v>
      </c>
      <c r="B95" s="59"/>
      <c r="C95" s="23"/>
      <c r="D95" s="60"/>
      <c r="E95" s="60"/>
      <c r="F95" s="60"/>
      <c r="G95" s="61"/>
    </row>
    <row r="96" spans="1:7" x14ac:dyDescent="0.4">
      <c r="A96" s="95" t="s">
        <v>252</v>
      </c>
      <c r="B96" s="94"/>
      <c r="C96" s="60"/>
      <c r="D96" s="60"/>
      <c r="E96" s="60"/>
      <c r="F96" s="60"/>
      <c r="G96" s="61"/>
    </row>
    <row r="98" spans="1:11" ht="17.25" x14ac:dyDescent="0.45">
      <c r="A98" s="96" t="s">
        <v>254</v>
      </c>
      <c r="B98"/>
      <c r="C98"/>
      <c r="D98"/>
      <c r="E98"/>
      <c r="F98"/>
    </row>
    <row r="99" spans="1:11" ht="17.25" x14ac:dyDescent="0.45">
      <c r="A99" s="96"/>
      <c r="B99"/>
      <c r="C99"/>
      <c r="D99"/>
      <c r="E99"/>
      <c r="F99"/>
    </row>
    <row r="100" spans="1:11" x14ac:dyDescent="0.4">
      <c r="A100" s="33" t="s">
        <v>223</v>
      </c>
    </row>
    <row r="102" spans="1:11" x14ac:dyDescent="0.4">
      <c r="A102" s="20"/>
      <c r="B102" s="21"/>
      <c r="C102" s="22" t="s">
        <v>188</v>
      </c>
      <c r="D102" s="22">
        <f>6549</f>
        <v>6549</v>
      </c>
      <c r="E102" s="22">
        <v>80000</v>
      </c>
      <c r="F102" s="22">
        <f>E102/E116</f>
        <v>0.52954890270046795</v>
      </c>
    </row>
    <row r="103" spans="1:11" x14ac:dyDescent="0.4">
      <c r="A103" s="24" t="s">
        <v>196</v>
      </c>
      <c r="B103" s="25" t="s">
        <v>224</v>
      </c>
      <c r="C103" s="26" t="s">
        <v>189</v>
      </c>
      <c r="D103" s="26" t="s">
        <v>190</v>
      </c>
      <c r="E103" s="26" t="s">
        <v>191</v>
      </c>
      <c r="F103" s="26" t="s">
        <v>192</v>
      </c>
    </row>
    <row r="104" spans="1:11" x14ac:dyDescent="0.4">
      <c r="A104" s="23" t="s">
        <v>44</v>
      </c>
      <c r="B104" s="27">
        <v>849</v>
      </c>
      <c r="C104" s="28">
        <v>7028.9241158299856</v>
      </c>
      <c r="D104" s="28">
        <v>0</v>
      </c>
      <c r="H104" s="23">
        <v>2134723</v>
      </c>
      <c r="I104" s="23" t="s">
        <v>44</v>
      </c>
      <c r="J104" s="23">
        <v>849</v>
      </c>
      <c r="K104" s="23">
        <v>7028.9241158299856</v>
      </c>
    </row>
    <row r="105" spans="1:11" x14ac:dyDescent="0.4">
      <c r="A105" s="23" t="s">
        <v>193</v>
      </c>
      <c r="B105" s="27">
        <v>569</v>
      </c>
      <c r="C105" s="28">
        <v>6730.3143906278165</v>
      </c>
      <c r="D105" s="28">
        <v>0</v>
      </c>
      <c r="H105" s="23">
        <v>2134000</v>
      </c>
      <c r="I105" s="23" t="s">
        <v>193</v>
      </c>
      <c r="J105" s="23">
        <v>569</v>
      </c>
      <c r="K105" s="23">
        <v>6730.3143906278165</v>
      </c>
    </row>
    <row r="106" spans="1:11" x14ac:dyDescent="0.4">
      <c r="A106" s="23" t="s">
        <v>217</v>
      </c>
      <c r="B106" s="27">
        <v>112</v>
      </c>
      <c r="C106" s="28">
        <v>8721.3445544737806</v>
      </c>
      <c r="D106" s="28">
        <v>0</v>
      </c>
      <c r="H106" s="23">
        <v>2134003</v>
      </c>
      <c r="I106" s="23" t="s">
        <v>217</v>
      </c>
      <c r="J106" s="23">
        <v>112</v>
      </c>
      <c r="K106" s="23">
        <v>8721.3445544737806</v>
      </c>
    </row>
    <row r="107" spans="1:11" x14ac:dyDescent="0.4">
      <c r="A107" s="23" t="s">
        <v>218</v>
      </c>
      <c r="B107" s="27">
        <v>938</v>
      </c>
      <c r="C107" s="28">
        <v>7122.0699326419308</v>
      </c>
      <c r="D107" s="28">
        <v>0</v>
      </c>
      <c r="H107" s="23">
        <v>2134004</v>
      </c>
      <c r="I107" s="23" t="s">
        <v>218</v>
      </c>
      <c r="J107" s="23">
        <v>938</v>
      </c>
      <c r="K107" s="23">
        <v>7122.0699326419308</v>
      </c>
    </row>
    <row r="108" spans="1:11" x14ac:dyDescent="0.4">
      <c r="A108" s="23" t="s">
        <v>194</v>
      </c>
      <c r="B108" s="27">
        <v>814</v>
      </c>
      <c r="C108" s="28">
        <v>6363.4078898494308</v>
      </c>
      <c r="D108" s="28">
        <f>D102-C108</f>
        <v>185.59211015056917</v>
      </c>
      <c r="E108" s="32">
        <f>B108*D108</f>
        <v>151071.97766256329</v>
      </c>
      <c r="F108" s="28">
        <f>E108*-F102*-1</f>
        <v>80000</v>
      </c>
      <c r="H108" s="23">
        <v>2134628</v>
      </c>
      <c r="I108" s="23" t="s">
        <v>194</v>
      </c>
      <c r="J108" s="23">
        <v>814</v>
      </c>
      <c r="K108" s="23">
        <v>6363.4078898494308</v>
      </c>
    </row>
    <row r="109" spans="1:11" x14ac:dyDescent="0.4">
      <c r="A109" s="23" t="s">
        <v>195</v>
      </c>
      <c r="B109" s="27">
        <v>788</v>
      </c>
      <c r="C109" s="28">
        <v>6551.9612575611545</v>
      </c>
      <c r="D109" s="28">
        <v>0</v>
      </c>
      <c r="H109" s="23">
        <v>2134673</v>
      </c>
      <c r="I109" s="23" t="s">
        <v>195</v>
      </c>
      <c r="J109" s="23">
        <v>788</v>
      </c>
      <c r="K109" s="23">
        <v>6551.9612575611545</v>
      </c>
    </row>
    <row r="110" spans="1:11" x14ac:dyDescent="0.4">
      <c r="A110" s="23" t="s">
        <v>208</v>
      </c>
      <c r="B110" s="27">
        <v>643</v>
      </c>
      <c r="C110" s="28">
        <v>6846.9470307665742</v>
      </c>
      <c r="D110" s="28">
        <v>0</v>
      </c>
      <c r="H110" s="23">
        <v>2134687</v>
      </c>
      <c r="I110" s="23" t="s">
        <v>208</v>
      </c>
      <c r="J110" s="23">
        <v>643</v>
      </c>
      <c r="K110" s="23">
        <v>6846.9470307665742</v>
      </c>
    </row>
    <row r="111" spans="1:11" x14ac:dyDescent="0.4">
      <c r="A111" s="23" t="s">
        <v>219</v>
      </c>
      <c r="B111" s="27">
        <v>781.5</v>
      </c>
      <c r="C111" s="28">
        <v>6962.9835548617439</v>
      </c>
      <c r="D111" s="28">
        <v>0</v>
      </c>
      <c r="H111" s="23">
        <v>2134809</v>
      </c>
      <c r="I111" s="23" t="s">
        <v>219</v>
      </c>
      <c r="J111" s="23">
        <v>781.5</v>
      </c>
      <c r="K111" s="23">
        <v>6962.9835548617439</v>
      </c>
    </row>
    <row r="112" spans="1:11" x14ac:dyDescent="0.4">
      <c r="A112" s="23" t="s">
        <v>212</v>
      </c>
      <c r="B112" s="27">
        <v>901</v>
      </c>
      <c r="C112" s="28">
        <v>7148.9025659454755</v>
      </c>
      <c r="D112" s="28">
        <v>0</v>
      </c>
      <c r="H112" s="23">
        <v>2136905</v>
      </c>
      <c r="I112" s="23" t="s">
        <v>212</v>
      </c>
      <c r="J112" s="23">
        <v>901</v>
      </c>
      <c r="K112" s="23">
        <v>7148.9025659454755</v>
      </c>
    </row>
    <row r="113" spans="1:11" x14ac:dyDescent="0.4">
      <c r="A113" s="23" t="s">
        <v>206</v>
      </c>
      <c r="B113" s="27">
        <v>975</v>
      </c>
      <c r="C113" s="28">
        <v>7147.4010565217086</v>
      </c>
      <c r="D113" s="28">
        <v>0</v>
      </c>
      <c r="H113" s="23">
        <v>2136906</v>
      </c>
      <c r="I113" s="23" t="s">
        <v>206</v>
      </c>
      <c r="J113" s="23">
        <v>975</v>
      </c>
      <c r="K113" s="23">
        <v>7147.4010565217086</v>
      </c>
    </row>
    <row r="114" spans="1:11" x14ac:dyDescent="0.4">
      <c r="A114" s="23" t="s">
        <v>215</v>
      </c>
      <c r="B114" s="27">
        <v>1019</v>
      </c>
      <c r="C114" s="28">
        <v>6921.4147174251029</v>
      </c>
      <c r="D114" s="28">
        <v>0</v>
      </c>
      <c r="H114" s="23">
        <v>2136908</v>
      </c>
      <c r="I114" s="23" t="s">
        <v>215</v>
      </c>
      <c r="J114" s="23">
        <v>1019</v>
      </c>
      <c r="K114" s="23">
        <v>6921.4147174251029</v>
      </c>
    </row>
    <row r="115" spans="1:11" x14ac:dyDescent="0.4">
      <c r="A115" s="23" t="s">
        <v>220</v>
      </c>
      <c r="B115" s="27">
        <v>758.5</v>
      </c>
      <c r="C115" s="28">
        <v>5868.0872935208963</v>
      </c>
      <c r="D115" s="28">
        <v>0</v>
      </c>
      <c r="H115" s="23">
        <v>2136907</v>
      </c>
      <c r="I115" s="23" t="s">
        <v>220</v>
      </c>
      <c r="J115" s="23">
        <v>758.5</v>
      </c>
      <c r="K115" s="23">
        <v>5868.0872935208963</v>
      </c>
    </row>
    <row r="116" spans="1:11" s="33" customFormat="1" x14ac:dyDescent="0.4">
      <c r="B116" s="34">
        <f>SUM(B104:B115)</f>
        <v>9148</v>
      </c>
      <c r="C116" s="35"/>
      <c r="D116" s="35"/>
      <c r="E116" s="35">
        <f>SUM(E108:E115)</f>
        <v>151071.97766256329</v>
      </c>
      <c r="F116" s="35">
        <f t="shared" ref="F116" si="0">SUM(F108:F115)</f>
        <v>80000</v>
      </c>
    </row>
    <row r="117" spans="1:11" x14ac:dyDescent="0.4">
      <c r="A117" s="23" t="s">
        <v>222</v>
      </c>
      <c r="I117" s="23" t="s">
        <v>221</v>
      </c>
      <c r="J117" s="23">
        <v>416</v>
      </c>
      <c r="K117" s="23">
        <v>342.5</v>
      </c>
    </row>
    <row r="121" spans="1:11" x14ac:dyDescent="0.4">
      <c r="A121" s="33" t="s">
        <v>225</v>
      </c>
    </row>
    <row r="123" spans="1:11" x14ac:dyDescent="0.4">
      <c r="A123" s="20"/>
      <c r="B123" s="21"/>
      <c r="C123" s="22" t="s">
        <v>188</v>
      </c>
      <c r="D123" s="22"/>
      <c r="E123" s="22">
        <v>80000</v>
      </c>
      <c r="F123" s="22"/>
    </row>
    <row r="124" spans="1:11" x14ac:dyDescent="0.4">
      <c r="A124" s="24" t="s">
        <v>196</v>
      </c>
      <c r="B124" s="25" t="s">
        <v>224</v>
      </c>
      <c r="C124" s="26" t="s">
        <v>189</v>
      </c>
      <c r="D124" s="26" t="s">
        <v>190</v>
      </c>
      <c r="E124" s="26" t="s">
        <v>191</v>
      </c>
      <c r="F124" s="26"/>
    </row>
    <row r="125" spans="1:11" x14ac:dyDescent="0.4">
      <c r="A125" s="23" t="s">
        <v>44</v>
      </c>
      <c r="B125" s="27">
        <v>849</v>
      </c>
      <c r="D125" s="32">
        <f t="shared" ref="D125:D136" si="1">E$123/B$137</f>
        <v>9.1617040769583138</v>
      </c>
      <c r="E125" s="28">
        <f>B125*D125</f>
        <v>7778.2867613376084</v>
      </c>
      <c r="H125" s="23">
        <v>2134723</v>
      </c>
      <c r="I125" s="23" t="s">
        <v>44</v>
      </c>
      <c r="J125" s="23">
        <v>849</v>
      </c>
      <c r="K125" s="23">
        <v>7028.9241158299856</v>
      </c>
    </row>
    <row r="126" spans="1:11" x14ac:dyDescent="0.4">
      <c r="A126" s="23" t="s">
        <v>193</v>
      </c>
      <c r="B126" s="27">
        <v>569</v>
      </c>
      <c r="D126" s="32">
        <f t="shared" si="1"/>
        <v>9.1617040769583138</v>
      </c>
      <c r="E126" s="28">
        <f t="shared" ref="E126:E136" si="2">B126*D126</f>
        <v>5213.0096197892808</v>
      </c>
      <c r="H126" s="23">
        <v>2134000</v>
      </c>
      <c r="I126" s="23" t="s">
        <v>193</v>
      </c>
      <c r="J126" s="23">
        <v>569</v>
      </c>
      <c r="K126" s="23">
        <v>6730.3143906278165</v>
      </c>
    </row>
    <row r="127" spans="1:11" x14ac:dyDescent="0.4">
      <c r="A127" s="23" t="s">
        <v>217</v>
      </c>
      <c r="B127" s="27">
        <v>112</v>
      </c>
      <c r="D127" s="32">
        <f t="shared" si="1"/>
        <v>9.1617040769583138</v>
      </c>
      <c r="E127" s="28">
        <f t="shared" si="2"/>
        <v>1026.1108566193311</v>
      </c>
      <c r="H127" s="23">
        <v>2134003</v>
      </c>
      <c r="I127" s="23" t="s">
        <v>217</v>
      </c>
      <c r="J127" s="23">
        <v>112</v>
      </c>
      <c r="K127" s="23">
        <v>8721.3445544737806</v>
      </c>
    </row>
    <row r="128" spans="1:11" x14ac:dyDescent="0.4">
      <c r="A128" s="23" t="s">
        <v>218</v>
      </c>
      <c r="B128" s="27">
        <v>938</v>
      </c>
      <c r="D128" s="32">
        <f t="shared" si="1"/>
        <v>9.1617040769583138</v>
      </c>
      <c r="E128" s="28">
        <f t="shared" si="2"/>
        <v>8593.6784241868991</v>
      </c>
      <c r="H128" s="23">
        <v>2134004</v>
      </c>
      <c r="I128" s="23" t="s">
        <v>218</v>
      </c>
      <c r="J128" s="23">
        <v>938</v>
      </c>
      <c r="K128" s="23">
        <v>7122.0699326419308</v>
      </c>
    </row>
    <row r="129" spans="1:11" x14ac:dyDescent="0.4">
      <c r="A129" s="23" t="s">
        <v>194</v>
      </c>
      <c r="B129" s="27">
        <v>814</v>
      </c>
      <c r="D129" s="32">
        <f t="shared" si="1"/>
        <v>9.1617040769583138</v>
      </c>
      <c r="E129" s="28">
        <f t="shared" si="2"/>
        <v>7457.6271186440672</v>
      </c>
      <c r="H129" s="23">
        <v>2134628</v>
      </c>
      <c r="I129" s="23" t="s">
        <v>194</v>
      </c>
      <c r="J129" s="23">
        <v>814</v>
      </c>
      <c r="K129" s="23">
        <v>6363.4078898494308</v>
      </c>
    </row>
    <row r="130" spans="1:11" x14ac:dyDescent="0.4">
      <c r="A130" s="23" t="s">
        <v>195</v>
      </c>
      <c r="B130" s="27">
        <v>788</v>
      </c>
      <c r="D130" s="32">
        <f t="shared" si="1"/>
        <v>9.1617040769583138</v>
      </c>
      <c r="E130" s="28">
        <f t="shared" si="2"/>
        <v>7219.4228126431517</v>
      </c>
      <c r="H130" s="23">
        <v>2134673</v>
      </c>
      <c r="I130" s="23" t="s">
        <v>195</v>
      </c>
      <c r="J130" s="23">
        <v>788</v>
      </c>
      <c r="K130" s="23">
        <v>6551.9612575611545</v>
      </c>
    </row>
    <row r="131" spans="1:11" x14ac:dyDescent="0.4">
      <c r="A131" s="23" t="s">
        <v>208</v>
      </c>
      <c r="B131" s="27">
        <v>643</v>
      </c>
      <c r="D131" s="32">
        <f t="shared" si="1"/>
        <v>9.1617040769583138</v>
      </c>
      <c r="E131" s="28">
        <f t="shared" si="2"/>
        <v>5890.9757214841957</v>
      </c>
      <c r="H131" s="23">
        <v>2134687</v>
      </c>
      <c r="I131" s="23" t="s">
        <v>208</v>
      </c>
      <c r="J131" s="23">
        <v>643</v>
      </c>
      <c r="K131" s="23">
        <v>6846.9470307665742</v>
      </c>
    </row>
    <row r="132" spans="1:11" x14ac:dyDescent="0.4">
      <c r="A132" s="23" t="s">
        <v>219</v>
      </c>
      <c r="B132" s="27">
        <v>781.5</v>
      </c>
      <c r="D132" s="32">
        <f t="shared" si="1"/>
        <v>9.1617040769583138</v>
      </c>
      <c r="E132" s="28">
        <f t="shared" si="2"/>
        <v>7159.8717361429226</v>
      </c>
      <c r="H132" s="23">
        <v>2134809</v>
      </c>
      <c r="I132" s="23" t="s">
        <v>219</v>
      </c>
      <c r="J132" s="23">
        <v>781.5</v>
      </c>
      <c r="K132" s="23">
        <v>6962.9835548617439</v>
      </c>
    </row>
    <row r="133" spans="1:11" x14ac:dyDescent="0.4">
      <c r="A133" s="23" t="s">
        <v>212</v>
      </c>
      <c r="B133" s="27">
        <v>901</v>
      </c>
      <c r="D133" s="32">
        <f t="shared" si="1"/>
        <v>9.1617040769583138</v>
      </c>
      <c r="E133" s="28">
        <f t="shared" si="2"/>
        <v>8254.6953733394403</v>
      </c>
      <c r="H133" s="23">
        <v>2136905</v>
      </c>
      <c r="I133" s="23" t="s">
        <v>212</v>
      </c>
      <c r="J133" s="23">
        <v>901</v>
      </c>
      <c r="K133" s="23">
        <v>7148.9025659454755</v>
      </c>
    </row>
    <row r="134" spans="1:11" x14ac:dyDescent="0.4">
      <c r="A134" s="23" t="s">
        <v>206</v>
      </c>
      <c r="B134" s="27">
        <v>975</v>
      </c>
      <c r="D134" s="32">
        <f t="shared" si="1"/>
        <v>9.1617040769583138</v>
      </c>
      <c r="E134" s="28">
        <f t="shared" si="2"/>
        <v>8932.661475034356</v>
      </c>
      <c r="H134" s="23">
        <v>2136906</v>
      </c>
      <c r="I134" s="23" t="s">
        <v>206</v>
      </c>
      <c r="J134" s="23">
        <v>975</v>
      </c>
      <c r="K134" s="23">
        <v>7147.4010565217086</v>
      </c>
    </row>
    <row r="135" spans="1:11" x14ac:dyDescent="0.4">
      <c r="A135" s="23" t="s">
        <v>215</v>
      </c>
      <c r="B135" s="27">
        <v>1019</v>
      </c>
      <c r="D135" s="32">
        <f t="shared" si="1"/>
        <v>9.1617040769583138</v>
      </c>
      <c r="E135" s="28">
        <f t="shared" si="2"/>
        <v>9335.776454420522</v>
      </c>
      <c r="H135" s="23">
        <v>2136908</v>
      </c>
      <c r="I135" s="23" t="s">
        <v>215</v>
      </c>
      <c r="J135" s="23">
        <v>1019</v>
      </c>
      <c r="K135" s="23">
        <v>6921.4147174251029</v>
      </c>
    </row>
    <row r="136" spans="1:11" x14ac:dyDescent="0.4">
      <c r="A136" s="23" t="s">
        <v>220</v>
      </c>
      <c r="B136" s="27">
        <v>342.5</v>
      </c>
      <c r="D136" s="32">
        <f t="shared" si="1"/>
        <v>9.1617040769583138</v>
      </c>
      <c r="E136" s="28">
        <f t="shared" si="2"/>
        <v>3137.8836463582224</v>
      </c>
      <c r="H136" s="23">
        <v>2136907</v>
      </c>
      <c r="I136" s="23" t="s">
        <v>220</v>
      </c>
      <c r="J136" s="23">
        <v>758.5</v>
      </c>
      <c r="K136" s="23">
        <v>5868.0872935208963</v>
      </c>
    </row>
    <row r="137" spans="1:11" s="33" customFormat="1" x14ac:dyDescent="0.4">
      <c r="B137" s="34">
        <f>SUM(B125:B136)</f>
        <v>8732</v>
      </c>
      <c r="C137" s="35"/>
      <c r="D137" s="35"/>
      <c r="E137" s="35">
        <f t="shared" ref="E137" si="3">SUM(E125:E136)</f>
        <v>80000</v>
      </c>
      <c r="F137" s="34"/>
    </row>
    <row r="138" spans="1:11" x14ac:dyDescent="0.4">
      <c r="A138" s="23" t="s">
        <v>226</v>
      </c>
      <c r="I138" s="23" t="s">
        <v>221</v>
      </c>
      <c r="J138" s="23">
        <v>416</v>
      </c>
      <c r="K138" s="23">
        <v>342.5</v>
      </c>
    </row>
    <row r="141" spans="1:11" x14ac:dyDescent="0.4">
      <c r="A141" s="23" t="s">
        <v>227</v>
      </c>
    </row>
    <row r="145" spans="1:6" x14ac:dyDescent="0.4">
      <c r="A145" s="33" t="s">
        <v>228</v>
      </c>
      <c r="E145" s="22"/>
    </row>
    <row r="146" spans="1:6" x14ac:dyDescent="0.4">
      <c r="A146" s="24" t="s">
        <v>196</v>
      </c>
      <c r="B146" s="25" t="s">
        <v>224</v>
      </c>
      <c r="C146" s="26" t="s">
        <v>258</v>
      </c>
      <c r="D146" s="26" t="s">
        <v>190</v>
      </c>
      <c r="E146" s="26" t="s">
        <v>257</v>
      </c>
      <c r="F146" s="26"/>
    </row>
    <row r="147" spans="1:6" x14ac:dyDescent="0.4">
      <c r="A147" s="23" t="s">
        <v>44</v>
      </c>
      <c r="B147" s="27">
        <v>849</v>
      </c>
      <c r="D147" s="32">
        <f>E$145/B$159</f>
        <v>0</v>
      </c>
      <c r="E147" s="28">
        <f>B147*D147</f>
        <v>0</v>
      </c>
    </row>
    <row r="148" spans="1:6" x14ac:dyDescent="0.4">
      <c r="A148" s="23" t="s">
        <v>193</v>
      </c>
      <c r="B148" s="27">
        <v>569</v>
      </c>
      <c r="D148" s="32">
        <f>E$145/B$159</f>
        <v>0</v>
      </c>
      <c r="E148" s="28">
        <f t="shared" ref="E148:E158" si="4">B148*D148</f>
        <v>0</v>
      </c>
    </row>
    <row r="149" spans="1:6" x14ac:dyDescent="0.4">
      <c r="A149" s="23" t="s">
        <v>217</v>
      </c>
      <c r="B149" s="27">
        <v>112</v>
      </c>
      <c r="D149" s="32">
        <f>E$145/B$159</f>
        <v>0</v>
      </c>
      <c r="E149" s="28">
        <f t="shared" si="4"/>
        <v>0</v>
      </c>
    </row>
    <row r="150" spans="1:6" x14ac:dyDescent="0.4">
      <c r="A150" s="23" t="s">
        <v>218</v>
      </c>
      <c r="B150" s="27">
        <v>938</v>
      </c>
      <c r="D150" s="32">
        <f>E$145/B$159</f>
        <v>0</v>
      </c>
      <c r="E150" s="28">
        <f t="shared" si="4"/>
        <v>0</v>
      </c>
    </row>
    <row r="151" spans="1:6" x14ac:dyDescent="0.4">
      <c r="A151" s="23" t="s">
        <v>194</v>
      </c>
      <c r="B151" s="27">
        <v>814</v>
      </c>
      <c r="D151" s="32">
        <f>E$145/B$159</f>
        <v>0</v>
      </c>
      <c r="E151" s="28">
        <f>B151*D151+40000</f>
        <v>40000</v>
      </c>
    </row>
    <row r="152" spans="1:6" x14ac:dyDescent="0.4">
      <c r="A152" s="23" t="s">
        <v>195</v>
      </c>
      <c r="B152" s="27">
        <v>788</v>
      </c>
      <c r="D152" s="32">
        <f>E$145/B$159</f>
        <v>0</v>
      </c>
      <c r="E152" s="28">
        <f t="shared" si="4"/>
        <v>0</v>
      </c>
    </row>
    <row r="153" spans="1:6" x14ac:dyDescent="0.4">
      <c r="A153" s="23" t="s">
        <v>208</v>
      </c>
      <c r="B153" s="27">
        <v>643</v>
      </c>
      <c r="D153" s="32">
        <f>E$145/B$159</f>
        <v>0</v>
      </c>
      <c r="E153" s="28">
        <f t="shared" si="4"/>
        <v>0</v>
      </c>
    </row>
    <row r="154" spans="1:6" x14ac:dyDescent="0.4">
      <c r="A154" s="23" t="s">
        <v>219</v>
      </c>
      <c r="B154" s="27">
        <v>781.5</v>
      </c>
      <c r="D154" s="32">
        <f>E$145/B$159</f>
        <v>0</v>
      </c>
      <c r="E154" s="28">
        <f t="shared" si="4"/>
        <v>0</v>
      </c>
    </row>
    <row r="155" spans="1:6" x14ac:dyDescent="0.4">
      <c r="A155" s="23" t="s">
        <v>212</v>
      </c>
      <c r="B155" s="27">
        <v>901</v>
      </c>
      <c r="D155" s="32">
        <f>E$145/B$159</f>
        <v>0</v>
      </c>
      <c r="E155" s="28">
        <f t="shared" si="4"/>
        <v>0</v>
      </c>
    </row>
    <row r="156" spans="1:6" x14ac:dyDescent="0.4">
      <c r="A156" s="23" t="s">
        <v>206</v>
      </c>
      <c r="B156" s="27">
        <v>975</v>
      </c>
      <c r="D156" s="32">
        <f>E$145/B$159</f>
        <v>0</v>
      </c>
      <c r="E156" s="28">
        <f t="shared" si="4"/>
        <v>0</v>
      </c>
    </row>
    <row r="157" spans="1:6" x14ac:dyDescent="0.4">
      <c r="A157" s="23" t="s">
        <v>215</v>
      </c>
      <c r="B157" s="27">
        <v>1019</v>
      </c>
      <c r="D157" s="32">
        <f>E$145/B$159</f>
        <v>0</v>
      </c>
      <c r="E157" s="28">
        <f t="shared" si="4"/>
        <v>0</v>
      </c>
    </row>
    <row r="158" spans="1:6" x14ac:dyDescent="0.4">
      <c r="A158" s="23" t="s">
        <v>256</v>
      </c>
      <c r="B158" s="27">
        <v>342.5</v>
      </c>
      <c r="D158" s="32">
        <f>E$145/B$159</f>
        <v>0</v>
      </c>
      <c r="E158" s="28">
        <f t="shared" si="4"/>
        <v>0</v>
      </c>
    </row>
    <row r="159" spans="1:6" x14ac:dyDescent="0.4">
      <c r="A159" s="33"/>
      <c r="B159" s="34">
        <f>SUM(B147:B158)</f>
        <v>8732</v>
      </c>
      <c r="C159" s="35"/>
      <c r="D159" s="35"/>
      <c r="E159" s="35">
        <f t="shared" ref="E159" si="5">SUM(E147:E158)</f>
        <v>40000</v>
      </c>
      <c r="F159" s="34"/>
    </row>
    <row r="161" spans="1:6" x14ac:dyDescent="0.4">
      <c r="A161" s="33" t="s">
        <v>229</v>
      </c>
    </row>
    <row r="162" spans="1:6" ht="15.4" customHeight="1" x14ac:dyDescent="0.4">
      <c r="A162" s="20"/>
      <c r="B162" s="21" t="s">
        <v>233</v>
      </c>
      <c r="C162" s="22"/>
      <c r="D162" s="36" t="s">
        <v>231</v>
      </c>
      <c r="E162" s="22">
        <v>80000</v>
      </c>
      <c r="F162" s="22"/>
    </row>
    <row r="163" spans="1:6" x14ac:dyDescent="0.4">
      <c r="A163" s="24" t="s">
        <v>196</v>
      </c>
      <c r="B163" s="25" t="s">
        <v>224</v>
      </c>
      <c r="C163" s="26"/>
      <c r="D163" s="37" t="s">
        <v>232</v>
      </c>
      <c r="E163" s="26" t="s">
        <v>191</v>
      </c>
      <c r="F163" s="26"/>
    </row>
    <row r="164" spans="1:6" x14ac:dyDescent="0.4">
      <c r="A164" s="23" t="s">
        <v>44</v>
      </c>
      <c r="B164" s="27">
        <v>849</v>
      </c>
      <c r="D164" s="32">
        <f t="shared" ref="D164:D175" si="6">E$162/B$176</f>
        <v>10.206034317790394</v>
      </c>
      <c r="E164" s="28">
        <f>B164*D164</f>
        <v>8664.9231358040452</v>
      </c>
    </row>
    <row r="165" spans="1:6" x14ac:dyDescent="0.4">
      <c r="A165" s="23" t="s">
        <v>193</v>
      </c>
      <c r="B165" s="27">
        <v>569</v>
      </c>
      <c r="D165" s="32">
        <f t="shared" si="6"/>
        <v>10.206034317790394</v>
      </c>
      <c r="E165" s="28">
        <f t="shared" ref="E165:E167" si="7">B165*D165</f>
        <v>5807.2335268227343</v>
      </c>
    </row>
    <row r="166" spans="1:6" x14ac:dyDescent="0.4">
      <c r="A166" s="23" t="s">
        <v>217</v>
      </c>
      <c r="C166" s="28" t="s">
        <v>230</v>
      </c>
      <c r="D166" s="32">
        <f t="shared" si="6"/>
        <v>10.206034317790394</v>
      </c>
      <c r="E166" s="28">
        <f t="shared" si="7"/>
        <v>0</v>
      </c>
    </row>
    <row r="167" spans="1:6" x14ac:dyDescent="0.4">
      <c r="A167" s="23" t="s">
        <v>218</v>
      </c>
      <c r="B167" s="27">
        <v>938</v>
      </c>
      <c r="D167" s="32">
        <f t="shared" si="6"/>
        <v>10.206034317790394</v>
      </c>
      <c r="E167" s="28">
        <f t="shared" si="7"/>
        <v>9573.2601900873888</v>
      </c>
    </row>
    <row r="168" spans="1:6" x14ac:dyDescent="0.4">
      <c r="A168" s="23" t="s">
        <v>194</v>
      </c>
      <c r="B168" s="27">
        <v>814</v>
      </c>
      <c r="D168" s="32">
        <f t="shared" si="6"/>
        <v>10.206034317790394</v>
      </c>
      <c r="E168" s="28">
        <f>B168*D168</f>
        <v>8307.7119346813797</v>
      </c>
    </row>
    <row r="169" spans="1:6" x14ac:dyDescent="0.4">
      <c r="A169" s="23" t="s">
        <v>195</v>
      </c>
      <c r="B169" s="27">
        <v>788</v>
      </c>
      <c r="D169" s="32">
        <f t="shared" si="6"/>
        <v>10.206034317790394</v>
      </c>
      <c r="E169" s="28">
        <f t="shared" ref="E169:E175" si="8">B169*D169</f>
        <v>8042.3550424188306</v>
      </c>
    </row>
    <row r="170" spans="1:6" x14ac:dyDescent="0.4">
      <c r="A170" s="23" t="s">
        <v>208</v>
      </c>
      <c r="B170" s="27">
        <v>643</v>
      </c>
      <c r="D170" s="32">
        <f t="shared" si="6"/>
        <v>10.206034317790394</v>
      </c>
      <c r="E170" s="28">
        <f t="shared" si="8"/>
        <v>6562.4800663392234</v>
      </c>
    </row>
    <row r="171" spans="1:6" x14ac:dyDescent="0.4">
      <c r="A171" s="23" t="s">
        <v>219</v>
      </c>
      <c r="C171" s="28" t="s">
        <v>230</v>
      </c>
      <c r="D171" s="32">
        <f t="shared" si="6"/>
        <v>10.206034317790394</v>
      </c>
      <c r="E171" s="28">
        <f t="shared" si="8"/>
        <v>0</v>
      </c>
    </row>
    <row r="172" spans="1:6" x14ac:dyDescent="0.4">
      <c r="A172" s="23" t="s">
        <v>212</v>
      </c>
      <c r="B172" s="27">
        <v>901</v>
      </c>
      <c r="D172" s="32">
        <f t="shared" si="6"/>
        <v>10.206034317790394</v>
      </c>
      <c r="E172" s="28">
        <f t="shared" si="8"/>
        <v>9195.6369203291451</v>
      </c>
    </row>
    <row r="173" spans="1:6" x14ac:dyDescent="0.4">
      <c r="A173" s="23" t="s">
        <v>206</v>
      </c>
      <c r="B173" s="27">
        <v>975</v>
      </c>
      <c r="D173" s="32">
        <f t="shared" si="6"/>
        <v>10.206034317790394</v>
      </c>
      <c r="E173" s="28">
        <f t="shared" si="8"/>
        <v>9950.8834598456342</v>
      </c>
    </row>
    <row r="174" spans="1:6" x14ac:dyDescent="0.4">
      <c r="A174" s="23" t="s">
        <v>215</v>
      </c>
      <c r="B174" s="27">
        <v>1019</v>
      </c>
      <c r="D174" s="32">
        <f t="shared" si="6"/>
        <v>10.206034317790394</v>
      </c>
      <c r="E174" s="28">
        <f t="shared" si="8"/>
        <v>10399.948969828411</v>
      </c>
    </row>
    <row r="175" spans="1:6" x14ac:dyDescent="0.4">
      <c r="A175" s="23" t="s">
        <v>256</v>
      </c>
      <c r="B175" s="27">
        <v>342.5</v>
      </c>
      <c r="D175" s="32">
        <f t="shared" si="6"/>
        <v>10.206034317790394</v>
      </c>
      <c r="E175" s="28">
        <f t="shared" si="8"/>
        <v>3495.5667538432099</v>
      </c>
    </row>
    <row r="176" spans="1:6" x14ac:dyDescent="0.4">
      <c r="A176" s="33"/>
      <c r="B176" s="34">
        <f>SUM(B164:B175)</f>
        <v>7838.5</v>
      </c>
      <c r="C176" s="35"/>
      <c r="D176" s="35"/>
      <c r="E176" s="35">
        <v>79999.999999999985</v>
      </c>
      <c r="F176" s="34"/>
    </row>
    <row r="178" spans="1:6" x14ac:dyDescent="0.4">
      <c r="A178" s="33" t="s">
        <v>260</v>
      </c>
    </row>
    <row r="179" spans="1:6" ht="12.4" customHeight="1" x14ac:dyDescent="0.4">
      <c r="A179" s="24" t="s">
        <v>196</v>
      </c>
      <c r="B179" s="28"/>
      <c r="D179" s="57" t="s">
        <v>261</v>
      </c>
      <c r="E179" s="57" t="s">
        <v>259</v>
      </c>
    </row>
    <row r="180" spans="1:6" x14ac:dyDescent="0.4">
      <c r="A180" s="23" t="s">
        <v>44</v>
      </c>
      <c r="B180" s="28"/>
      <c r="D180" s="28">
        <v>417795</v>
      </c>
      <c r="E180" s="28">
        <v>8368.3688696157278</v>
      </c>
    </row>
    <row r="181" spans="1:6" x14ac:dyDescent="0.4">
      <c r="A181" s="23" t="s">
        <v>193</v>
      </c>
      <c r="B181" s="28"/>
      <c r="D181" s="28">
        <v>228290</v>
      </c>
      <c r="E181" s="28">
        <v>4572.6131936585516</v>
      </c>
    </row>
    <row r="182" spans="1:6" x14ac:dyDescent="0.4">
      <c r="A182" s="23" t="s">
        <v>217</v>
      </c>
      <c r="B182" s="28"/>
      <c r="D182" s="28">
        <v>57035</v>
      </c>
      <c r="E182" s="28">
        <v>1142.4021792470783</v>
      </c>
    </row>
    <row r="183" spans="1:6" x14ac:dyDescent="0.4">
      <c r="A183" s="23" t="s">
        <v>218</v>
      </c>
      <c r="B183" s="28"/>
      <c r="D183" s="28">
        <v>502695</v>
      </c>
      <c r="E183" s="28">
        <v>10068.902664970807</v>
      </c>
    </row>
    <row r="184" spans="1:6" x14ac:dyDescent="0.4">
      <c r="A184" s="23" t="s">
        <v>194</v>
      </c>
      <c r="B184" s="28"/>
      <c r="D184" s="28">
        <v>225612.5</v>
      </c>
      <c r="E184" s="28">
        <v>4518.9832850947914</v>
      </c>
    </row>
    <row r="185" spans="1:6" x14ac:dyDescent="0.4">
      <c r="A185" s="23" t="s">
        <v>195</v>
      </c>
      <c r="B185" s="28"/>
      <c r="D185" s="28">
        <v>234010</v>
      </c>
      <c r="E185" s="28">
        <v>4687.1839040169853</v>
      </c>
    </row>
    <row r="186" spans="1:6" x14ac:dyDescent="0.4">
      <c r="A186" s="23" t="s">
        <v>208</v>
      </c>
      <c r="B186" s="28"/>
      <c r="D186" s="28">
        <v>257520</v>
      </c>
      <c r="E186" s="28">
        <v>5158.0855474657246</v>
      </c>
    </row>
    <row r="187" spans="1:6" x14ac:dyDescent="0.4">
      <c r="A187" s="23" t="s">
        <v>219</v>
      </c>
      <c r="B187" s="28"/>
      <c r="D187" s="28">
        <v>265540</v>
      </c>
      <c r="E187" s="28">
        <v>5318.7249001011505</v>
      </c>
    </row>
    <row r="188" spans="1:6" x14ac:dyDescent="0.4">
      <c r="A188" s="23" t="s">
        <v>212</v>
      </c>
      <c r="B188" s="28"/>
      <c r="D188" s="28">
        <v>530107.5</v>
      </c>
      <c r="E188" s="28">
        <v>10617.970776456921</v>
      </c>
    </row>
    <row r="189" spans="1:6" x14ac:dyDescent="0.4">
      <c r="A189" s="23" t="s">
        <v>206</v>
      </c>
      <c r="B189" s="28"/>
      <c r="D189" s="28">
        <v>523265</v>
      </c>
      <c r="E189" s="28">
        <v>10480.916565682868</v>
      </c>
    </row>
    <row r="190" spans="1:6" x14ac:dyDescent="0.4">
      <c r="A190" s="23" t="s">
        <v>215</v>
      </c>
      <c r="B190" s="28"/>
      <c r="D190" s="28">
        <v>561000</v>
      </c>
      <c r="E190" s="28">
        <v>11236.742746692573</v>
      </c>
    </row>
    <row r="191" spans="1:6" x14ac:dyDescent="0.4">
      <c r="A191" s="23" t="s">
        <v>220</v>
      </c>
      <c r="B191" s="28"/>
      <c r="D191" s="28">
        <v>191170</v>
      </c>
      <c r="E191" s="28">
        <v>3829.1053669968255</v>
      </c>
    </row>
    <row r="192" spans="1:6" ht="15.4" x14ac:dyDescent="0.45">
      <c r="A192" s="33"/>
      <c r="B192" s="28"/>
      <c r="E192" s="35">
        <f>SUM(E180:E191)</f>
        <v>80000</v>
      </c>
      <c r="F192" s="56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2"/>
  <sheetViews>
    <sheetView workbookViewId="0">
      <selection activeCell="E1" sqref="E1"/>
    </sheetView>
  </sheetViews>
  <sheetFormatPr defaultRowHeight="14.25" x14ac:dyDescent="0.45"/>
  <cols>
    <col min="1" max="1" width="58" bestFit="1" customWidth="1"/>
    <col min="3" max="3" width="28.73046875" style="7" customWidth="1"/>
    <col min="4" max="4" width="13.86328125" bestFit="1" customWidth="1"/>
  </cols>
  <sheetData>
    <row r="1" spans="1:4" ht="14.65" thickBot="1" x14ac:dyDescent="0.5">
      <c r="A1" s="2" t="s">
        <v>55</v>
      </c>
      <c r="B1" s="3" t="s">
        <v>46</v>
      </c>
      <c r="C1" s="4" t="s">
        <v>56</v>
      </c>
      <c r="D1" s="3" t="s">
        <v>57</v>
      </c>
    </row>
    <row r="2" spans="1:4" ht="14.65" thickBot="1" x14ac:dyDescent="0.5">
      <c r="A2" t="s">
        <v>111</v>
      </c>
      <c r="B2" s="5">
        <v>2074801</v>
      </c>
      <c r="C2" s="6" t="s">
        <v>58</v>
      </c>
      <c r="D2" s="5">
        <v>1236054</v>
      </c>
    </row>
    <row r="3" spans="1:4" ht="14.65" thickBot="1" x14ac:dyDescent="0.5">
      <c r="A3" t="s">
        <v>112</v>
      </c>
      <c r="B3" s="5">
        <v>2072021</v>
      </c>
      <c r="C3" s="6" t="s">
        <v>59</v>
      </c>
      <c r="D3" s="5">
        <v>1236058</v>
      </c>
    </row>
    <row r="4" spans="1:4" ht="14.65" thickBot="1" x14ac:dyDescent="0.5">
      <c r="A4" t="s">
        <v>113</v>
      </c>
      <c r="B4" s="5">
        <v>2072538</v>
      </c>
      <c r="C4" s="6" t="s">
        <v>60</v>
      </c>
      <c r="D4" s="5">
        <v>1236060</v>
      </c>
    </row>
    <row r="5" spans="1:4" ht="14.65" thickBot="1" x14ac:dyDescent="0.5">
      <c r="A5" t="s">
        <v>114</v>
      </c>
      <c r="B5" s="5">
        <v>2072030</v>
      </c>
      <c r="C5" s="6" t="s">
        <v>61</v>
      </c>
      <c r="D5" s="5">
        <v>1236061</v>
      </c>
    </row>
    <row r="6" spans="1:4" ht="14.65" thickBot="1" x14ac:dyDescent="0.5">
      <c r="A6" t="s">
        <v>115</v>
      </c>
      <c r="B6" s="5">
        <v>2072050</v>
      </c>
      <c r="C6" s="6" t="s">
        <v>62</v>
      </c>
      <c r="D6" s="5">
        <v>1236065</v>
      </c>
    </row>
    <row r="7" spans="1:4" ht="14.65" thickBot="1" x14ac:dyDescent="0.5">
      <c r="A7" t="s">
        <v>116</v>
      </c>
      <c r="B7" s="5">
        <v>2072060</v>
      </c>
      <c r="C7" s="6" t="s">
        <v>63</v>
      </c>
      <c r="D7" s="5">
        <v>1236067</v>
      </c>
    </row>
    <row r="8" spans="1:4" ht="14.65" thickBot="1" x14ac:dyDescent="0.5">
      <c r="A8" t="s">
        <v>117</v>
      </c>
      <c r="B8" s="5">
        <v>2077165</v>
      </c>
      <c r="C8" s="6" t="s">
        <v>64</v>
      </c>
      <c r="D8" s="5">
        <v>1232793</v>
      </c>
    </row>
    <row r="9" spans="1:4" ht="14.65" thickBot="1" x14ac:dyDescent="0.5">
      <c r="A9" t="s">
        <v>118</v>
      </c>
      <c r="B9" s="5">
        <v>2073321</v>
      </c>
      <c r="C9" s="6" t="s">
        <v>65</v>
      </c>
      <c r="D9" s="5">
        <v>1232796</v>
      </c>
    </row>
    <row r="10" spans="1:4" ht="14.65" thickBot="1" x14ac:dyDescent="0.5">
      <c r="A10" t="s">
        <v>119</v>
      </c>
      <c r="B10" s="5">
        <v>2073356</v>
      </c>
      <c r="C10" s="6" t="s">
        <v>66</v>
      </c>
      <c r="D10" s="5">
        <v>1236081</v>
      </c>
    </row>
    <row r="11" spans="1:4" ht="14.65" thickBot="1" x14ac:dyDescent="0.5">
      <c r="A11" t="s">
        <v>120</v>
      </c>
      <c r="B11" s="5">
        <v>2072399</v>
      </c>
      <c r="C11" s="6" t="s">
        <v>67</v>
      </c>
      <c r="D11" s="5">
        <v>1232813</v>
      </c>
    </row>
    <row r="12" spans="1:4" ht="14.65" thickBot="1" x14ac:dyDescent="0.5">
      <c r="A12" t="s">
        <v>121</v>
      </c>
      <c r="B12" s="5">
        <v>2073379</v>
      </c>
      <c r="C12" s="6" t="s">
        <v>68</v>
      </c>
      <c r="D12" s="5">
        <v>1232819</v>
      </c>
    </row>
    <row r="13" spans="1:4" ht="14.65" thickBot="1" x14ac:dyDescent="0.5">
      <c r="A13" t="s">
        <v>122</v>
      </c>
      <c r="B13" s="5">
        <v>2075200</v>
      </c>
      <c r="C13" s="6" t="s">
        <v>69</v>
      </c>
      <c r="D13" s="5">
        <v>1232820</v>
      </c>
    </row>
    <row r="14" spans="1:4" ht="14.65" thickBot="1" x14ac:dyDescent="0.5">
      <c r="A14" t="s">
        <v>123</v>
      </c>
      <c r="B14" s="5">
        <v>2072452</v>
      </c>
      <c r="C14" s="6" t="s">
        <v>70</v>
      </c>
      <c r="D14" s="5">
        <v>1232822</v>
      </c>
    </row>
    <row r="15" spans="1:4" ht="14.65" thickBot="1" x14ac:dyDescent="0.5">
      <c r="A15" t="s">
        <v>124</v>
      </c>
      <c r="B15" s="5">
        <v>2072456</v>
      </c>
      <c r="C15" s="6" t="s">
        <v>71</v>
      </c>
      <c r="D15" s="5">
        <v>1232825</v>
      </c>
    </row>
    <row r="16" spans="1:4" ht="14.65" thickBot="1" x14ac:dyDescent="0.5">
      <c r="A16" t="s">
        <v>125</v>
      </c>
      <c r="B16" s="5">
        <v>2072121</v>
      </c>
      <c r="C16" s="6" t="s">
        <v>72</v>
      </c>
      <c r="D16" s="5">
        <v>1236100</v>
      </c>
    </row>
    <row r="17" spans="1:4" ht="14.65" thickBot="1" x14ac:dyDescent="0.5">
      <c r="A17" t="s">
        <v>126</v>
      </c>
      <c r="B17" s="5">
        <v>2073613</v>
      </c>
      <c r="C17" s="6" t="s">
        <v>73</v>
      </c>
      <c r="D17" s="5">
        <v>1236107</v>
      </c>
    </row>
    <row r="18" spans="1:4" ht="14.65" thickBot="1" x14ac:dyDescent="0.5">
      <c r="A18" t="s">
        <v>127</v>
      </c>
      <c r="B18" s="5">
        <v>2073417</v>
      </c>
      <c r="C18" s="6" t="s">
        <v>74</v>
      </c>
      <c r="D18" s="5">
        <v>1232829</v>
      </c>
    </row>
    <row r="19" spans="1:4" ht="14.65" thickBot="1" x14ac:dyDescent="0.5">
      <c r="A19" t="s">
        <v>128</v>
      </c>
      <c r="B19" s="5">
        <v>2075201</v>
      </c>
      <c r="C19" s="6" t="s">
        <v>75</v>
      </c>
      <c r="D19" s="5">
        <v>1232830</v>
      </c>
    </row>
    <row r="20" spans="1:4" ht="14.65" thickBot="1" x14ac:dyDescent="0.5">
      <c r="A20" t="s">
        <v>129</v>
      </c>
      <c r="B20" s="5">
        <v>2073455</v>
      </c>
      <c r="C20" s="6" t="s">
        <v>76</v>
      </c>
      <c r="D20" s="5">
        <v>1232831</v>
      </c>
    </row>
    <row r="21" spans="1:4" ht="14.65" thickBot="1" x14ac:dyDescent="0.5">
      <c r="A21" t="s">
        <v>130</v>
      </c>
      <c r="B21" s="5">
        <v>2073541</v>
      </c>
      <c r="C21" s="6" t="s">
        <v>77</v>
      </c>
      <c r="D21" s="5">
        <v>1232832</v>
      </c>
    </row>
    <row r="22" spans="1:4" ht="14.65" thickBot="1" x14ac:dyDescent="0.5">
      <c r="A22" t="s">
        <v>131</v>
      </c>
      <c r="B22" s="5">
        <v>2073437</v>
      </c>
      <c r="C22" s="6" t="s">
        <v>78</v>
      </c>
      <c r="D22" s="5">
        <v>1232833</v>
      </c>
    </row>
    <row r="23" spans="1:4" ht="14.65" thickBot="1" x14ac:dyDescent="0.5">
      <c r="A23" t="s">
        <v>132</v>
      </c>
      <c r="B23" s="5">
        <v>2073477</v>
      </c>
      <c r="C23" s="6" t="s">
        <v>79</v>
      </c>
      <c r="D23" s="5">
        <v>1232836</v>
      </c>
    </row>
    <row r="24" spans="1:4" ht="14.65" thickBot="1" x14ac:dyDescent="0.5">
      <c r="A24" t="s">
        <v>133</v>
      </c>
      <c r="B24" s="5">
        <v>2073504</v>
      </c>
      <c r="C24" s="6" t="s">
        <v>80</v>
      </c>
      <c r="D24" s="5">
        <v>1232839</v>
      </c>
    </row>
    <row r="25" spans="1:4" ht="14.65" thickBot="1" x14ac:dyDescent="0.5">
      <c r="A25" t="s">
        <v>134</v>
      </c>
      <c r="B25" s="5">
        <v>2073542</v>
      </c>
      <c r="C25" s="6" t="s">
        <v>81</v>
      </c>
      <c r="D25" s="5">
        <v>1232843</v>
      </c>
    </row>
    <row r="26" spans="1:4" ht="14.65" thickBot="1" x14ac:dyDescent="0.5">
      <c r="A26" t="s">
        <v>135</v>
      </c>
      <c r="B26" s="5">
        <v>2073402</v>
      </c>
      <c r="C26" s="6" t="s">
        <v>82</v>
      </c>
      <c r="D26" s="5">
        <v>1236114</v>
      </c>
    </row>
    <row r="27" spans="1:4" ht="14.65" thickBot="1" x14ac:dyDescent="0.5">
      <c r="A27" t="s">
        <v>136</v>
      </c>
      <c r="B27" s="5">
        <v>2074681</v>
      </c>
      <c r="C27" s="6" t="s">
        <v>83</v>
      </c>
      <c r="D27" s="5">
        <v>1236115</v>
      </c>
    </row>
    <row r="28" spans="1:4" ht="14.65" thickBot="1" x14ac:dyDescent="0.5">
      <c r="A28" t="s">
        <v>137</v>
      </c>
      <c r="B28" s="5">
        <v>2072229</v>
      </c>
      <c r="C28" s="6" t="s">
        <v>84</v>
      </c>
      <c r="D28" s="5">
        <v>1236123</v>
      </c>
    </row>
    <row r="29" spans="1:4" ht="14.65" thickBot="1" x14ac:dyDescent="0.5">
      <c r="A29" t="s">
        <v>138</v>
      </c>
      <c r="B29" s="5">
        <v>2072594</v>
      </c>
      <c r="C29" s="6" t="s">
        <v>85</v>
      </c>
      <c r="D29" s="5">
        <v>1232848</v>
      </c>
    </row>
    <row r="30" spans="1:4" ht="14.65" thickBot="1" x14ac:dyDescent="0.5">
      <c r="A30" t="s">
        <v>139</v>
      </c>
      <c r="B30" s="5">
        <v>2071053</v>
      </c>
      <c r="C30" s="6" t="s">
        <v>86</v>
      </c>
      <c r="D30" s="5">
        <v>1232794</v>
      </c>
    </row>
    <row r="31" spans="1:4" ht="14.65" thickBot="1" x14ac:dyDescent="0.5">
      <c r="A31" t="s">
        <v>140</v>
      </c>
      <c r="B31" s="5">
        <v>2071021</v>
      </c>
      <c r="C31" s="6" t="s">
        <v>87</v>
      </c>
      <c r="D31" s="5">
        <v>1232828</v>
      </c>
    </row>
    <row r="32" spans="1:4" ht="14.65" thickBot="1" x14ac:dyDescent="0.5">
      <c r="A32" t="s">
        <v>141</v>
      </c>
      <c r="B32" s="5">
        <v>2071010</v>
      </c>
      <c r="C32" s="6" t="s">
        <v>88</v>
      </c>
      <c r="D32" s="5">
        <v>1232814</v>
      </c>
    </row>
  </sheetData>
  <autoFilter ref="A1:D1" xr:uid="{00000000-0009-0000-0000-000003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4"/>
  <sheetViews>
    <sheetView topLeftCell="A49" workbookViewId="0">
      <selection activeCell="E63" sqref="E63"/>
    </sheetView>
  </sheetViews>
  <sheetFormatPr defaultRowHeight="14.25" x14ac:dyDescent="0.45"/>
  <cols>
    <col min="1" max="1" width="41.73046875" customWidth="1"/>
    <col min="2" max="2" width="8" bestFit="1" customWidth="1"/>
    <col min="3" max="3" width="58.86328125" bestFit="1" customWidth="1"/>
    <col min="4" max="4" width="11.73046875" customWidth="1"/>
    <col min="6" max="6" width="92.265625" bestFit="1" customWidth="1"/>
  </cols>
  <sheetData>
    <row r="1" spans="1:7" x14ac:dyDescent="0.45">
      <c r="A1" s="17" t="s">
        <v>55</v>
      </c>
      <c r="B1" s="8" t="s">
        <v>46</v>
      </c>
      <c r="C1" s="8" t="s">
        <v>89</v>
      </c>
      <c r="D1" s="8" t="s">
        <v>178</v>
      </c>
      <c r="E1" s="8" t="s">
        <v>90</v>
      </c>
      <c r="F1" s="8" t="s">
        <v>179</v>
      </c>
      <c r="G1" s="18"/>
    </row>
    <row r="2" spans="1:7" x14ac:dyDescent="0.45">
      <c r="A2" s="9" t="s">
        <v>142</v>
      </c>
      <c r="B2" s="9">
        <v>2131026</v>
      </c>
      <c r="C2" s="9" t="s">
        <v>12</v>
      </c>
      <c r="D2" s="9" t="s">
        <v>47</v>
      </c>
      <c r="E2" s="19">
        <v>1249054</v>
      </c>
      <c r="F2" s="9"/>
    </row>
    <row r="3" spans="1:7" x14ac:dyDescent="0.45">
      <c r="A3" s="9" t="s">
        <v>143</v>
      </c>
      <c r="B3" s="9">
        <v>2131046</v>
      </c>
      <c r="C3" s="9" t="s">
        <v>13</v>
      </c>
      <c r="D3" s="9" t="s">
        <v>47</v>
      </c>
      <c r="E3" s="19">
        <v>1247118</v>
      </c>
      <c r="F3" s="9"/>
    </row>
    <row r="4" spans="1:7" x14ac:dyDescent="0.45">
      <c r="A4" s="9" t="s">
        <v>144</v>
      </c>
      <c r="B4" s="9">
        <v>2131052</v>
      </c>
      <c r="C4" s="9" t="s">
        <v>14</v>
      </c>
      <c r="D4" s="9" t="s">
        <v>47</v>
      </c>
      <c r="E4" s="19">
        <v>1247892</v>
      </c>
      <c r="F4" s="9"/>
    </row>
    <row r="5" spans="1:7" x14ac:dyDescent="0.45">
      <c r="A5" s="9" t="s">
        <v>145</v>
      </c>
      <c r="B5" s="9">
        <v>2131053</v>
      </c>
      <c r="C5" s="9" t="s">
        <v>45</v>
      </c>
      <c r="D5" s="9" t="s">
        <v>47</v>
      </c>
      <c r="E5" s="9">
        <v>1248522</v>
      </c>
      <c r="F5" s="9"/>
    </row>
    <row r="6" spans="1:7" x14ac:dyDescent="0.45">
      <c r="A6" s="9" t="s">
        <v>146</v>
      </c>
      <c r="B6" s="9">
        <v>2132032</v>
      </c>
      <c r="C6" s="10" t="s">
        <v>15</v>
      </c>
      <c r="D6" s="10" t="s">
        <v>48</v>
      </c>
      <c r="E6" s="9">
        <v>1249694</v>
      </c>
      <c r="F6" s="9"/>
    </row>
    <row r="7" spans="1:7" x14ac:dyDescent="0.45">
      <c r="A7" s="9" t="s">
        <v>147</v>
      </c>
      <c r="B7" s="9">
        <v>2132189</v>
      </c>
      <c r="C7" s="10" t="s">
        <v>16</v>
      </c>
      <c r="D7" s="10" t="s">
        <v>48</v>
      </c>
      <c r="E7" s="9">
        <v>1247120</v>
      </c>
      <c r="F7" s="9"/>
    </row>
    <row r="8" spans="1:7" x14ac:dyDescent="0.45">
      <c r="A8" s="9" t="s">
        <v>148</v>
      </c>
      <c r="B8" s="9">
        <v>2132208</v>
      </c>
      <c r="C8" s="10" t="s">
        <v>17</v>
      </c>
      <c r="D8" s="10" t="s">
        <v>48</v>
      </c>
      <c r="E8" s="9">
        <v>1247123</v>
      </c>
      <c r="F8" s="9"/>
    </row>
    <row r="9" spans="1:7" x14ac:dyDescent="0.45">
      <c r="A9" s="9" t="s">
        <v>149</v>
      </c>
      <c r="B9" s="9">
        <v>2132778</v>
      </c>
      <c r="C9" s="10" t="s">
        <v>18</v>
      </c>
      <c r="D9" s="10" t="s">
        <v>48</v>
      </c>
      <c r="E9" s="9">
        <v>1249715</v>
      </c>
      <c r="F9" s="9"/>
    </row>
    <row r="10" spans="1:7" x14ac:dyDescent="0.45">
      <c r="A10" s="9" t="s">
        <v>150</v>
      </c>
      <c r="B10" s="9">
        <v>2132799</v>
      </c>
      <c r="C10" s="10" t="s">
        <v>19</v>
      </c>
      <c r="D10" s="10" t="s">
        <v>48</v>
      </c>
      <c r="E10" s="9">
        <v>1249723</v>
      </c>
      <c r="F10" s="9"/>
    </row>
    <row r="11" spans="1:7" x14ac:dyDescent="0.45">
      <c r="A11" s="9" t="s">
        <v>151</v>
      </c>
      <c r="B11" s="9">
        <v>2132816</v>
      </c>
      <c r="C11" s="10" t="s">
        <v>20</v>
      </c>
      <c r="D11" s="10" t="s">
        <v>48</v>
      </c>
      <c r="E11" s="9">
        <v>1247165</v>
      </c>
      <c r="F11" s="9"/>
    </row>
    <row r="12" spans="1:7" x14ac:dyDescent="0.45">
      <c r="A12" s="9" t="s">
        <v>152</v>
      </c>
      <c r="B12" s="9">
        <v>2132844</v>
      </c>
      <c r="C12" s="10" t="s">
        <v>21</v>
      </c>
      <c r="D12" s="10" t="s">
        <v>48</v>
      </c>
      <c r="E12" s="9">
        <v>1247159</v>
      </c>
      <c r="F12" s="9"/>
    </row>
    <row r="13" spans="1:7" x14ac:dyDescent="0.45">
      <c r="A13" s="9" t="s">
        <v>153</v>
      </c>
      <c r="B13" s="9">
        <v>2133306</v>
      </c>
      <c r="C13" s="10" t="s">
        <v>22</v>
      </c>
      <c r="D13" s="10" t="s">
        <v>48</v>
      </c>
      <c r="E13" s="9">
        <v>1249687</v>
      </c>
      <c r="F13" s="9"/>
    </row>
    <row r="14" spans="1:7" x14ac:dyDescent="0.45">
      <c r="A14" s="9" t="s">
        <v>181</v>
      </c>
      <c r="B14" s="9">
        <v>2133316</v>
      </c>
      <c r="C14" s="10" t="s">
        <v>180</v>
      </c>
      <c r="D14" s="10" t="s">
        <v>48</v>
      </c>
      <c r="E14" s="9">
        <v>1249707</v>
      </c>
      <c r="F14" s="9"/>
    </row>
    <row r="15" spans="1:7" x14ac:dyDescent="0.45">
      <c r="A15" s="9" t="s">
        <v>154</v>
      </c>
      <c r="B15" s="9">
        <v>2133351</v>
      </c>
      <c r="C15" s="10" t="s">
        <v>23</v>
      </c>
      <c r="D15" s="10" t="s">
        <v>48</v>
      </c>
      <c r="E15" s="9">
        <v>1249724</v>
      </c>
      <c r="F15" s="9"/>
    </row>
    <row r="16" spans="1:7" x14ac:dyDescent="0.45">
      <c r="A16" s="9" t="s">
        <v>155</v>
      </c>
      <c r="B16" s="9">
        <v>2133381</v>
      </c>
      <c r="C16" s="10" t="s">
        <v>24</v>
      </c>
      <c r="D16" s="10" t="s">
        <v>48</v>
      </c>
      <c r="E16" s="9">
        <v>1247149</v>
      </c>
      <c r="F16" s="9"/>
    </row>
    <row r="17" spans="1:6" x14ac:dyDescent="0.45">
      <c r="A17" s="9" t="s">
        <v>156</v>
      </c>
      <c r="B17" s="9">
        <v>2133414</v>
      </c>
      <c r="C17" s="10" t="s">
        <v>25</v>
      </c>
      <c r="D17" s="10" t="s">
        <v>48</v>
      </c>
      <c r="E17" s="9">
        <v>1249753</v>
      </c>
      <c r="F17" s="9"/>
    </row>
    <row r="18" spans="1:6" x14ac:dyDescent="0.45">
      <c r="A18" s="9" t="s">
        <v>157</v>
      </c>
      <c r="B18" s="9">
        <v>2133418</v>
      </c>
      <c r="C18" s="10" t="s">
        <v>26</v>
      </c>
      <c r="D18" s="10" t="s">
        <v>48</v>
      </c>
      <c r="E18" s="9">
        <v>1249754</v>
      </c>
      <c r="F18" s="9"/>
    </row>
    <row r="19" spans="1:6" x14ac:dyDescent="0.45">
      <c r="A19" s="9" t="s">
        <v>158</v>
      </c>
      <c r="B19" s="9">
        <v>2133424</v>
      </c>
      <c r="C19" s="10" t="s">
        <v>27</v>
      </c>
      <c r="D19" s="10" t="s">
        <v>48</v>
      </c>
      <c r="E19" s="9">
        <v>1249757</v>
      </c>
      <c r="F19" s="9"/>
    </row>
    <row r="20" spans="1:6" x14ac:dyDescent="0.45">
      <c r="A20" s="9" t="s">
        <v>159</v>
      </c>
      <c r="B20" s="9">
        <v>2133432</v>
      </c>
      <c r="C20" s="10" t="s">
        <v>28</v>
      </c>
      <c r="D20" s="10" t="s">
        <v>48</v>
      </c>
      <c r="E20" s="9">
        <v>1249758</v>
      </c>
      <c r="F20" s="9"/>
    </row>
    <row r="21" spans="1:6" x14ac:dyDescent="0.45">
      <c r="A21" s="9" t="s">
        <v>160</v>
      </c>
      <c r="B21" s="9">
        <v>2133440</v>
      </c>
      <c r="C21" s="10" t="s">
        <v>29</v>
      </c>
      <c r="D21" s="10" t="s">
        <v>48</v>
      </c>
      <c r="E21" s="9">
        <v>1249759</v>
      </c>
      <c r="F21" s="9"/>
    </row>
    <row r="22" spans="1:6" x14ac:dyDescent="0.45">
      <c r="A22" s="9" t="s">
        <v>185</v>
      </c>
      <c r="B22" s="9">
        <v>2133446</v>
      </c>
      <c r="C22" s="10" t="s">
        <v>184</v>
      </c>
      <c r="D22" s="10" t="s">
        <v>48</v>
      </c>
      <c r="E22" s="9">
        <v>1249761</v>
      </c>
      <c r="F22" s="9"/>
    </row>
    <row r="23" spans="1:6" x14ac:dyDescent="0.45">
      <c r="A23" s="9" t="s">
        <v>161</v>
      </c>
      <c r="B23" s="9">
        <v>2133451</v>
      </c>
      <c r="C23" s="10" t="s">
        <v>30</v>
      </c>
      <c r="D23" s="10" t="s">
        <v>48</v>
      </c>
      <c r="E23" s="9">
        <v>1249751</v>
      </c>
      <c r="F23" s="9"/>
    </row>
    <row r="24" spans="1:6" x14ac:dyDescent="0.45">
      <c r="A24" s="9" t="s">
        <v>183</v>
      </c>
      <c r="B24" s="9">
        <v>2133453</v>
      </c>
      <c r="C24" s="10" t="s">
        <v>182</v>
      </c>
      <c r="D24" s="10" t="s">
        <v>48</v>
      </c>
      <c r="E24" s="9">
        <v>1249762</v>
      </c>
      <c r="F24" s="9"/>
    </row>
    <row r="25" spans="1:6" x14ac:dyDescent="0.45">
      <c r="A25" s="9" t="s">
        <v>162</v>
      </c>
      <c r="B25" s="9">
        <v>2133473</v>
      </c>
      <c r="C25" s="10" t="s">
        <v>31</v>
      </c>
      <c r="D25" s="10" t="s">
        <v>48</v>
      </c>
      <c r="E25" s="9">
        <v>1247166</v>
      </c>
      <c r="F25" s="9"/>
    </row>
    <row r="26" spans="1:6" x14ac:dyDescent="0.45">
      <c r="A26" s="9" t="s">
        <v>163</v>
      </c>
      <c r="B26" s="9">
        <v>2133496</v>
      </c>
      <c r="C26" s="10" t="s">
        <v>32</v>
      </c>
      <c r="D26" s="10" t="s">
        <v>48</v>
      </c>
      <c r="E26" s="9">
        <v>1247168</v>
      </c>
      <c r="F26" s="9"/>
    </row>
    <row r="27" spans="1:6" x14ac:dyDescent="0.45">
      <c r="A27" s="9" t="s">
        <v>164</v>
      </c>
      <c r="B27" s="9">
        <v>2133511</v>
      </c>
      <c r="C27" s="10" t="s">
        <v>33</v>
      </c>
      <c r="D27" s="10" t="s">
        <v>48</v>
      </c>
      <c r="E27" s="9">
        <v>1247169</v>
      </c>
      <c r="F27" s="9"/>
    </row>
    <row r="28" spans="1:6" x14ac:dyDescent="0.45">
      <c r="A28" s="9" t="s">
        <v>165</v>
      </c>
      <c r="B28" s="9">
        <v>2133520</v>
      </c>
      <c r="C28" s="10" t="s">
        <v>34</v>
      </c>
      <c r="D28" s="10" t="s">
        <v>48</v>
      </c>
      <c r="E28" s="9">
        <v>1247173</v>
      </c>
      <c r="F28" s="9"/>
    </row>
    <row r="29" spans="1:6" x14ac:dyDescent="0.45">
      <c r="A29" s="9" t="s">
        <v>166</v>
      </c>
      <c r="B29" s="9">
        <v>2133532</v>
      </c>
      <c r="C29" s="10" t="s">
        <v>35</v>
      </c>
      <c r="D29" s="10" t="s">
        <v>48</v>
      </c>
      <c r="E29" s="9">
        <v>1247170</v>
      </c>
      <c r="F29" s="9"/>
    </row>
    <row r="30" spans="1:6" x14ac:dyDescent="0.45">
      <c r="A30" s="9" t="s">
        <v>167</v>
      </c>
      <c r="B30" s="9">
        <v>2133539</v>
      </c>
      <c r="C30" s="10" t="s">
        <v>36</v>
      </c>
      <c r="D30" s="10" t="s">
        <v>48</v>
      </c>
      <c r="E30" s="9">
        <v>1247174</v>
      </c>
      <c r="F30" s="9"/>
    </row>
    <row r="31" spans="1:6" x14ac:dyDescent="0.45">
      <c r="A31" s="9" t="s">
        <v>168</v>
      </c>
      <c r="B31" s="9">
        <v>2133580</v>
      </c>
      <c r="C31" s="10" t="s">
        <v>37</v>
      </c>
      <c r="D31" s="10" t="s">
        <v>48</v>
      </c>
      <c r="E31" s="9">
        <v>1247176</v>
      </c>
      <c r="F31" s="9"/>
    </row>
    <row r="32" spans="1:6" x14ac:dyDescent="0.45">
      <c r="A32" s="9" t="s">
        <v>187</v>
      </c>
      <c r="B32" s="9">
        <v>2133582</v>
      </c>
      <c r="C32" s="10" t="s">
        <v>186</v>
      </c>
      <c r="D32" s="10" t="s">
        <v>48</v>
      </c>
      <c r="E32" s="9">
        <v>1247177</v>
      </c>
      <c r="F32" s="9"/>
    </row>
    <row r="33" spans="1:6" x14ac:dyDescent="0.45">
      <c r="A33" s="9" t="s">
        <v>169</v>
      </c>
      <c r="B33" s="9">
        <v>2133590</v>
      </c>
      <c r="C33" s="10" t="s">
        <v>38</v>
      </c>
      <c r="D33" s="10" t="s">
        <v>48</v>
      </c>
      <c r="E33" s="9">
        <v>1247178</v>
      </c>
      <c r="F33" s="9"/>
    </row>
    <row r="34" spans="1:6" x14ac:dyDescent="0.45">
      <c r="A34" s="9" t="s">
        <v>170</v>
      </c>
      <c r="B34" s="9">
        <v>2133598</v>
      </c>
      <c r="C34" s="10" t="s">
        <v>39</v>
      </c>
      <c r="D34" s="10" t="s">
        <v>48</v>
      </c>
      <c r="E34" s="9">
        <v>1247180</v>
      </c>
      <c r="F34" s="9"/>
    </row>
    <row r="35" spans="1:6" x14ac:dyDescent="0.45">
      <c r="A35" s="9" t="s">
        <v>171</v>
      </c>
      <c r="B35" s="9">
        <v>2133610</v>
      </c>
      <c r="C35" s="10" t="s">
        <v>40</v>
      </c>
      <c r="D35" s="10" t="s">
        <v>48</v>
      </c>
      <c r="E35" s="9">
        <v>1247183</v>
      </c>
      <c r="F35" s="9"/>
    </row>
    <row r="36" spans="1:6" x14ac:dyDescent="0.45">
      <c r="A36" s="9" t="s">
        <v>172</v>
      </c>
      <c r="B36" s="9">
        <v>2133611</v>
      </c>
      <c r="C36" s="10" t="s">
        <v>41</v>
      </c>
      <c r="D36" s="10" t="s">
        <v>48</v>
      </c>
      <c r="E36" s="9">
        <v>1247182</v>
      </c>
      <c r="F36" s="9"/>
    </row>
    <row r="37" spans="1:6" x14ac:dyDescent="0.45">
      <c r="A37" s="9" t="s">
        <v>173</v>
      </c>
      <c r="B37" s="9">
        <v>2133623</v>
      </c>
      <c r="C37" s="10" t="s">
        <v>42</v>
      </c>
      <c r="D37" s="10" t="s">
        <v>48</v>
      </c>
      <c r="E37" s="9">
        <v>1247336</v>
      </c>
      <c r="F37" s="9"/>
    </row>
    <row r="38" spans="1:6" x14ac:dyDescent="0.45">
      <c r="A38" s="9" t="s">
        <v>174</v>
      </c>
      <c r="B38" s="9">
        <v>2133653</v>
      </c>
      <c r="C38" s="10" t="s">
        <v>43</v>
      </c>
      <c r="D38" s="10" t="s">
        <v>48</v>
      </c>
      <c r="E38" s="9">
        <v>1247111</v>
      </c>
      <c r="F38" s="9"/>
    </row>
    <row r="39" spans="1:6" x14ac:dyDescent="0.45">
      <c r="A39" s="9" t="s">
        <v>175</v>
      </c>
      <c r="B39" s="9">
        <v>2134723</v>
      </c>
      <c r="C39" s="10" t="s">
        <v>44</v>
      </c>
      <c r="D39" s="10" t="s">
        <v>49</v>
      </c>
      <c r="E39" s="9">
        <v>1249752</v>
      </c>
      <c r="F39" s="9"/>
    </row>
    <row r="40" spans="1:6" x14ac:dyDescent="0.45">
      <c r="A40" s="9" t="s">
        <v>176</v>
      </c>
      <c r="B40" s="9">
        <v>2137042</v>
      </c>
      <c r="C40" s="10" t="s">
        <v>91</v>
      </c>
      <c r="D40" s="10" t="s">
        <v>110</v>
      </c>
      <c r="E40" s="9">
        <v>1247116</v>
      </c>
      <c r="F40" s="9"/>
    </row>
    <row r="41" spans="1:6" x14ac:dyDescent="0.45">
      <c r="A41" s="9" t="s">
        <v>177</v>
      </c>
      <c r="B41" s="9">
        <v>2137184</v>
      </c>
      <c r="C41" s="10" t="s">
        <v>92</v>
      </c>
      <c r="D41" s="10" t="s">
        <v>110</v>
      </c>
      <c r="E41" s="9">
        <v>1247158</v>
      </c>
      <c r="F41" s="9"/>
    </row>
    <row r="47" spans="1:6" x14ac:dyDescent="0.45">
      <c r="B47">
        <v>2132000</v>
      </c>
      <c r="C47" t="s">
        <v>197</v>
      </c>
      <c r="D47" t="s">
        <v>209</v>
      </c>
      <c r="E47" s="29">
        <v>1249689</v>
      </c>
    </row>
    <row r="48" spans="1:6" x14ac:dyDescent="0.45">
      <c r="B48" s="30">
        <v>2132087</v>
      </c>
      <c r="C48" t="s">
        <v>201</v>
      </c>
      <c r="D48" t="s">
        <v>209</v>
      </c>
      <c r="E48" s="29">
        <v>1249690</v>
      </c>
    </row>
    <row r="49" spans="2:5" x14ac:dyDescent="0.45">
      <c r="B49">
        <v>2136907</v>
      </c>
      <c r="C49" t="s">
        <v>202</v>
      </c>
      <c r="D49" t="s">
        <v>209</v>
      </c>
      <c r="E49" s="29">
        <v>1247136</v>
      </c>
    </row>
    <row r="50" spans="2:5" x14ac:dyDescent="0.45">
      <c r="B50">
        <v>2132002</v>
      </c>
      <c r="C50" t="s">
        <v>203</v>
      </c>
      <c r="D50" t="s">
        <v>209</v>
      </c>
      <c r="E50" s="29">
        <v>1247340</v>
      </c>
    </row>
    <row r="51" spans="2:5" x14ac:dyDescent="0.45">
      <c r="B51">
        <v>2132244</v>
      </c>
      <c r="C51" t="s">
        <v>204</v>
      </c>
      <c r="D51" t="s">
        <v>209</v>
      </c>
      <c r="E51" s="29">
        <v>1249714</v>
      </c>
    </row>
    <row r="52" spans="2:5" x14ac:dyDescent="0.45">
      <c r="B52">
        <v>3008032</v>
      </c>
      <c r="C52" t="s">
        <v>205</v>
      </c>
      <c r="D52" t="s">
        <v>209</v>
      </c>
      <c r="E52" s="29">
        <v>1247172</v>
      </c>
    </row>
    <row r="53" spans="2:5" x14ac:dyDescent="0.45">
      <c r="B53">
        <v>2136906</v>
      </c>
      <c r="C53" t="s">
        <v>206</v>
      </c>
      <c r="D53" t="s">
        <v>209</v>
      </c>
      <c r="E53" s="29">
        <v>1247335</v>
      </c>
    </row>
    <row r="54" spans="2:5" x14ac:dyDescent="0.45">
      <c r="B54">
        <v>2136906</v>
      </c>
      <c r="C54" t="s">
        <v>207</v>
      </c>
      <c r="D54" t="s">
        <v>209</v>
      </c>
      <c r="E54" s="29">
        <v>1247338</v>
      </c>
    </row>
    <row r="55" spans="2:5" x14ac:dyDescent="0.45">
      <c r="B55">
        <v>2134687</v>
      </c>
      <c r="C55" t="s">
        <v>208</v>
      </c>
      <c r="D55" t="s">
        <v>209</v>
      </c>
      <c r="E55" s="29">
        <v>1247337</v>
      </c>
    </row>
    <row r="56" spans="2:5" x14ac:dyDescent="0.45">
      <c r="B56">
        <v>2132418</v>
      </c>
      <c r="C56" t="s">
        <v>198</v>
      </c>
      <c r="D56" t="s">
        <v>209</v>
      </c>
      <c r="E56" s="29">
        <v>1249741</v>
      </c>
    </row>
    <row r="57" spans="2:5" x14ac:dyDescent="0.45">
      <c r="B57" s="30">
        <v>2134000</v>
      </c>
      <c r="C57" t="s">
        <v>210</v>
      </c>
      <c r="D57" t="s">
        <v>209</v>
      </c>
      <c r="E57" s="29">
        <v>1249739</v>
      </c>
    </row>
    <row r="58" spans="2:5" x14ac:dyDescent="0.45">
      <c r="B58">
        <v>2136908</v>
      </c>
      <c r="C58" t="s">
        <v>215</v>
      </c>
      <c r="E58" s="29"/>
    </row>
    <row r="59" spans="2:5" x14ac:dyDescent="0.45">
      <c r="B59">
        <v>2132001</v>
      </c>
      <c r="C59" t="s">
        <v>211</v>
      </c>
    </row>
    <row r="60" spans="2:5" x14ac:dyDescent="0.45">
      <c r="B60" s="30">
        <v>2136905</v>
      </c>
      <c r="C60" s="30" t="s">
        <v>212</v>
      </c>
    </row>
    <row r="61" spans="2:5" x14ac:dyDescent="0.45">
      <c r="B61">
        <v>2134295</v>
      </c>
      <c r="C61" t="s">
        <v>214</v>
      </c>
    </row>
    <row r="62" spans="2:5" x14ac:dyDescent="0.45">
      <c r="B62">
        <v>2131101</v>
      </c>
      <c r="C62" t="s">
        <v>216</v>
      </c>
      <c r="D62" s="30"/>
    </row>
    <row r="63" spans="2:5" x14ac:dyDescent="0.45">
      <c r="C63" t="s">
        <v>213</v>
      </c>
    </row>
    <row r="64" spans="2:5" x14ac:dyDescent="0.45">
      <c r="B64" s="30">
        <v>2134000</v>
      </c>
      <c r="C64" s="30" t="s">
        <v>193</v>
      </c>
      <c r="E64" s="29">
        <v>1249741</v>
      </c>
    </row>
  </sheetData>
  <autoFilter ref="A1:G41" xr:uid="{00000000-0009-0000-0000-000004000000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workbookViewId="0">
      <selection activeCell="C31" sqref="C31"/>
    </sheetView>
  </sheetViews>
  <sheetFormatPr defaultRowHeight="14.25" x14ac:dyDescent="0.45"/>
  <cols>
    <col min="1" max="1" width="30.86328125" bestFit="1" customWidth="1"/>
    <col min="2" max="2" width="21.59765625" bestFit="1" customWidth="1"/>
  </cols>
  <sheetData>
    <row r="1" spans="1:2" x14ac:dyDescent="0.45">
      <c r="A1" s="3" t="s">
        <v>93</v>
      </c>
      <c r="B1" s="2"/>
    </row>
    <row r="2" spans="1:2" x14ac:dyDescent="0.45">
      <c r="A2" s="11" t="s">
        <v>94</v>
      </c>
      <c r="B2" s="11" t="s">
        <v>94</v>
      </c>
    </row>
    <row r="3" spans="1:2" x14ac:dyDescent="0.45">
      <c r="A3" s="12" t="s">
        <v>95</v>
      </c>
      <c r="B3" s="12" t="s">
        <v>96</v>
      </c>
    </row>
    <row r="4" spans="1:2" x14ac:dyDescent="0.45">
      <c r="A4" s="12" t="s">
        <v>97</v>
      </c>
      <c r="B4" s="12" t="s">
        <v>98</v>
      </c>
    </row>
    <row r="5" spans="1:2" x14ac:dyDescent="0.45">
      <c r="A5" s="12" t="s">
        <v>99</v>
      </c>
      <c r="B5" s="12" t="s">
        <v>100</v>
      </c>
    </row>
    <row r="6" spans="1:2" x14ac:dyDescent="0.45">
      <c r="A6" s="12" t="s">
        <v>101</v>
      </c>
      <c r="B6" s="12" t="s">
        <v>102</v>
      </c>
    </row>
    <row r="7" spans="1:2" x14ac:dyDescent="0.45">
      <c r="A7" s="12" t="s">
        <v>103</v>
      </c>
      <c r="B7" s="12" t="s">
        <v>104</v>
      </c>
    </row>
    <row r="8" spans="1:2" x14ac:dyDescent="0.45">
      <c r="A8" s="11" t="s">
        <v>105</v>
      </c>
      <c r="B8" s="11" t="s">
        <v>105</v>
      </c>
    </row>
    <row r="9" spans="1:2" x14ac:dyDescent="0.45">
      <c r="A9" s="12" t="s">
        <v>95</v>
      </c>
      <c r="B9" s="12" t="s">
        <v>106</v>
      </c>
    </row>
    <row r="10" spans="1:2" x14ac:dyDescent="0.45">
      <c r="A10" s="12" t="s">
        <v>97</v>
      </c>
      <c r="B10" s="12" t="s">
        <v>107</v>
      </c>
    </row>
    <row r="11" spans="1:2" x14ac:dyDescent="0.45">
      <c r="A11" s="12" t="s">
        <v>99</v>
      </c>
      <c r="B11" s="12" t="s">
        <v>108</v>
      </c>
    </row>
    <row r="12" spans="1:2" x14ac:dyDescent="0.45">
      <c r="A12" s="12" t="s">
        <v>101</v>
      </c>
      <c r="B12" s="12" t="s">
        <v>109</v>
      </c>
    </row>
    <row r="13" spans="1:2" x14ac:dyDescent="0.45">
      <c r="A13" s="12" t="s">
        <v>103</v>
      </c>
      <c r="B13" s="12" t="s">
        <v>54</v>
      </c>
    </row>
  </sheetData>
  <autoFilter ref="A1:B1" xr:uid="{00000000-0009-0000-0000-000005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E1B71C9A5634C8942A3C08D7BF60A" ma:contentTypeVersion="6" ma:contentTypeDescription="Create a new document." ma:contentTypeScope="" ma:versionID="76ccf51a76e15a5e1d9ec144f4eb4dde">
  <xsd:schema xmlns:xsd="http://www.w3.org/2001/XMLSchema" xmlns:xs="http://www.w3.org/2001/XMLSchema" xmlns:p="http://schemas.microsoft.com/office/2006/metadata/properties" xmlns:ns2="13d6d765-1e35-4a38-b74c-9e28df5f772d" xmlns:ns3="5150132b-9f32-4743-a349-f70c20080b32" targetNamespace="http://schemas.microsoft.com/office/2006/metadata/properties" ma:root="true" ma:fieldsID="2dd2ebf5351f4435f1a72550c200f72e" ns2:_="" ns3:_="">
    <xsd:import namespace="13d6d765-1e35-4a38-b74c-9e28df5f772d"/>
    <xsd:import namespace="5150132b-9f32-4743-a349-f70c20080b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6d765-1e35-4a38-b74c-9e28df5f77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0132b-9f32-4743-a349-f70c20080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150132b-9f32-4743-a349-f70c20080b32">
      <UserInfo>
        <DisplayName>Stokes, Anita: WCC</DisplayName>
        <AccountId>61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55A2B7A-2B55-4BBD-BD83-993EDDA892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EFD17F-0483-4C8A-96D7-74301FD926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d6d765-1e35-4a38-b74c-9e28df5f772d"/>
    <ds:schemaRef ds:uri="5150132b-9f32-4743-a349-f70c20080b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080DBA-6596-4CBB-9990-6DEDAAC8C290}">
  <ds:schemaRefs>
    <ds:schemaRef ds:uri="http://schemas.microsoft.com/office/2006/documentManagement/types"/>
    <ds:schemaRef ds:uri="5150132b-9f32-4743-a349-f70c20080b32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3d6d765-1e35-4a38-b74c-9e28df5f772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Journal build up</vt:lpstr>
      <vt:lpstr>MFL option summary</vt:lpstr>
      <vt:lpstr>DSG res Options</vt:lpstr>
      <vt:lpstr>RBKC SChools</vt:lpstr>
      <vt:lpstr>WCC Schools</vt:lpstr>
      <vt:lpstr>Vat 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Vandana Modha</dc:creator>
  <cp:lastModifiedBy>Stokes, Anita: WCC</cp:lastModifiedBy>
  <cp:lastPrinted>2020-05-21T14:18:17Z</cp:lastPrinted>
  <dcterms:created xsi:type="dcterms:W3CDTF">2019-01-08T16:32:40Z</dcterms:created>
  <dcterms:modified xsi:type="dcterms:W3CDTF">2020-05-21T14:18:39Z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0x010100128E1B71C9A5634C8942A3C08D7BF60A</vt:lpwstr>
  </property>
</Properties>
</file>